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jenny.childress\Desktop\2025 Calculators\"/>
    </mc:Choice>
  </mc:AlternateContent>
  <xr:revisionPtr revIDLastSave="0" documentId="13_ncr:1_{631281F7-B2E6-4BDE-A34B-3740408767E9}" xr6:coauthVersionLast="47" xr6:coauthVersionMax="47" xr10:uidLastSave="{00000000-0000-0000-0000-000000000000}"/>
  <workbookProtection workbookAlgorithmName="SHA-512" workbookHashValue="gEBub74CtOjL7Hs2l+HYzzjKuEbc7uAeG3BGIGcLvrR2AxWJQuezBvYJtI4eoLtU38z2LudxLuoJsfphebobGQ==" workbookSaltValue="9DaKlWl0jwoh1ePwW0iDow==" workbookSpinCount="100000" lockStructure="1"/>
  <bookViews>
    <workbookView xWindow="-120" yWindow="-120" windowWidth="29040" windowHeight="15840" xr2:uid="{A3D2996B-0600-4C2D-B838-30FC22BCAA5C}"/>
  </bookViews>
  <sheets>
    <sheet name="Scenario 3-6" sheetId="16" r:id="rId1"/>
    <sheet name="Scenario 5-6" sheetId="15" r:id="rId2"/>
    <sheet name="Scenario 7-6" sheetId="17" r:id="rId3"/>
    <sheet name="Scenario 10-6" sheetId="18" r:id="rId4"/>
    <sheet name="Test" sheetId="14" state="hidden" r:id="rId5"/>
  </sheet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1" i="16" l="1"/>
  <c r="B24" i="16"/>
  <c r="B17" i="16"/>
  <c r="E10" i="16"/>
  <c r="B31" i="18"/>
  <c r="B24" i="18"/>
  <c r="B17" i="18"/>
  <c r="E10" i="18"/>
  <c r="B31" i="17"/>
  <c r="B24" i="17"/>
  <c r="B17" i="17"/>
  <c r="E10" i="17"/>
  <c r="B31" i="15"/>
  <c r="B24" i="15"/>
  <c r="B17" i="15"/>
  <c r="E10" i="15"/>
  <c r="B21" i="15" l="1"/>
  <c r="E14" i="15" l="1"/>
  <c r="E13" i="15"/>
  <c r="E28" i="18"/>
  <c r="B28" i="18"/>
  <c r="C29" i="18" s="1"/>
  <c r="B29" i="18" s="1"/>
  <c r="E27" i="18"/>
  <c r="E21" i="18"/>
  <c r="B21" i="18"/>
  <c r="C22" i="18" s="1"/>
  <c r="B22" i="18" s="1"/>
  <c r="E14" i="18"/>
  <c r="E13" i="18"/>
  <c r="B13" i="18"/>
  <c r="B15" i="18" s="1"/>
  <c r="E4" i="18"/>
  <c r="E6" i="18" s="1"/>
  <c r="E28" i="17"/>
  <c r="B28" i="17"/>
  <c r="C29" i="17" s="1"/>
  <c r="B29" i="17" s="1"/>
  <c r="E27" i="17"/>
  <c r="E21" i="17"/>
  <c r="B21" i="17"/>
  <c r="C22" i="17" s="1"/>
  <c r="B22" i="17" s="1"/>
  <c r="E14" i="17"/>
  <c r="E13" i="17"/>
  <c r="B13" i="17"/>
  <c r="E20" i="17" s="1"/>
  <c r="E4" i="17"/>
  <c r="E6" i="17" s="1"/>
  <c r="E28" i="16"/>
  <c r="B28" i="16"/>
  <c r="C29" i="16" s="1"/>
  <c r="B29" i="16" s="1"/>
  <c r="E27" i="16"/>
  <c r="E21" i="16"/>
  <c r="B21" i="16"/>
  <c r="C22" i="16" s="1"/>
  <c r="B22" i="16" s="1"/>
  <c r="F15" i="16"/>
  <c r="E15" i="16" s="1"/>
  <c r="B13" i="16"/>
  <c r="B15" i="16" s="1"/>
  <c r="E4" i="16"/>
  <c r="E6" i="16" s="1"/>
  <c r="E28" i="15"/>
  <c r="B28" i="15"/>
  <c r="C29" i="15" s="1"/>
  <c r="B29" i="15" s="1"/>
  <c r="E27" i="15"/>
  <c r="E21" i="15"/>
  <c r="C22" i="15"/>
  <c r="B22" i="15" s="1"/>
  <c r="B13" i="15"/>
  <c r="E20" i="15" s="1"/>
  <c r="E4" i="15"/>
  <c r="E6" i="15" s="1"/>
  <c r="E20" i="16" l="1"/>
  <c r="E22" i="16" s="1"/>
  <c r="F15" i="18"/>
  <c r="E15" i="18" s="1"/>
  <c r="F15" i="17"/>
  <c r="E15" i="17" s="1"/>
  <c r="E22" i="17"/>
  <c r="E29" i="18"/>
  <c r="F15" i="15"/>
  <c r="E15" i="15" s="1"/>
  <c r="E22" i="15"/>
  <c r="E20" i="18"/>
  <c r="E22" i="18" s="1"/>
  <c r="E29" i="17"/>
  <c r="B15" i="15"/>
  <c r="B15" i="17"/>
  <c r="E29" i="16"/>
  <c r="E29" i="15"/>
  <c r="E28" i="14" l="1"/>
  <c r="C28" i="14"/>
  <c r="B28" i="14"/>
  <c r="E21" i="14"/>
  <c r="C21" i="14"/>
  <c r="B21" i="14" s="1"/>
  <c r="F14" i="14"/>
  <c r="E14" i="14"/>
  <c r="B14" i="14"/>
  <c r="E5"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Patricia Bunch</author>
  </authors>
  <commentList>
    <comment ref="A3" authorId="0" shapeId="0" xr:uid="{8AFC6CD8-A220-4A4C-9272-159599E7D089}">
      <text>
        <r>
          <rPr>
            <b/>
            <sz val="9"/>
            <color rgb="FF000000"/>
            <rFont val="Tahoma"/>
            <family val="2"/>
          </rPr>
          <t xml:space="preserve">Fill in ARM program type
</t>
        </r>
        <r>
          <rPr>
            <b/>
            <sz val="9"/>
            <color rgb="FF000000"/>
            <rFont val="Tahoma"/>
            <family val="2"/>
          </rPr>
          <t xml:space="preserve">3/6 - indicate caps
</t>
        </r>
        <r>
          <rPr>
            <b/>
            <sz val="9"/>
            <color rgb="FF000000"/>
            <rFont val="Tahoma"/>
            <family val="2"/>
          </rPr>
          <t xml:space="preserve">5/6 - indicate caps
</t>
        </r>
        <r>
          <rPr>
            <b/>
            <sz val="9"/>
            <color rgb="FF000000"/>
            <rFont val="Tahoma"/>
            <family val="2"/>
          </rPr>
          <t xml:space="preserve">7/6 - indicate caps
</t>
        </r>
        <r>
          <rPr>
            <b/>
            <sz val="9"/>
            <color rgb="FF000000"/>
            <rFont val="Tahoma"/>
            <family val="2"/>
          </rPr>
          <t xml:space="preserve">10/6 - indicate caps
</t>
        </r>
        <r>
          <rPr>
            <b/>
            <sz val="9"/>
            <color rgb="FF000000"/>
            <rFont val="Tahoma"/>
            <family val="2"/>
          </rPr>
          <t>other</t>
        </r>
      </text>
    </comment>
    <comment ref="A12" authorId="0" shapeId="0" xr:uid="{E5DE6478-AB40-4D8D-8B9A-A102FF145345}">
      <text>
        <r>
          <rPr>
            <b/>
            <sz val="9"/>
            <color rgb="FF000000"/>
            <rFont val="Tahoma"/>
            <family val="2"/>
          </rPr>
          <t>GSE conventional guidelines for qualifying rate
3/6 = note rate + 5%
5/6 = the greater of note rate + 2% or FIAR (fully indexed accural rate)
7/6 =  note rate*
10/6 = note rate*
*the greater of the note rate or FIAR is still required for loans that are higher priced mortgages or higher priced covered transactions under RegZ</t>
        </r>
      </text>
    </comment>
    <comment ref="A17" authorId="0" shapeId="0" xr:uid="{8FA49759-1299-440D-ABD7-60C2703F4EAF}">
      <text>
        <r>
          <rPr>
            <b/>
            <sz val="9"/>
            <color indexed="81"/>
            <rFont val="Tahoma"/>
            <family val="2"/>
          </rPr>
          <t>P&amp;I on original loan amount.</t>
        </r>
      </text>
    </comment>
    <comment ref="A24" authorId="0" shapeId="0" xr:uid="{F065E00E-3F75-463E-AE26-61C1770DB64C}">
      <text>
        <r>
          <rPr>
            <b/>
            <sz val="9"/>
            <color rgb="FF000000"/>
            <rFont val="Tahoma"/>
            <family val="2"/>
          </rPr>
          <t>P&amp;I is calculated based on actual balance at time of adjustment</t>
        </r>
      </text>
    </comment>
    <comment ref="D24" authorId="0" shapeId="0" xr:uid="{51079F67-B98F-4565-899C-480BE5CB8E99}">
      <text>
        <r>
          <rPr>
            <b/>
            <sz val="9"/>
            <color rgb="FF000000"/>
            <rFont val="Tahoma"/>
            <family val="2"/>
          </rPr>
          <t>Use amortization schedule to estimate balance at the end of initial adjustment period</t>
        </r>
      </text>
    </comment>
    <comment ref="A31" authorId="0" shapeId="0" xr:uid="{15B261A7-BE43-440C-9F0C-AB3A6F1129C8}">
      <text>
        <r>
          <rPr>
            <b/>
            <sz val="9"/>
            <color indexed="81"/>
            <rFont val="Tahoma"/>
            <family val="2"/>
          </rPr>
          <t>P&amp;I is calculated based on actual balance at time of adjustment</t>
        </r>
        <r>
          <rPr>
            <sz val="9"/>
            <color indexed="81"/>
            <rFont val="Tahoma"/>
            <family val="2"/>
          </rPr>
          <t xml:space="preserve">
</t>
        </r>
      </text>
    </comment>
    <comment ref="D31" authorId="0" shapeId="0" xr:uid="{94300F50-E6B6-458A-9AC8-F67A597A29DE}">
      <text>
        <r>
          <rPr>
            <b/>
            <sz val="9"/>
            <color rgb="FF000000"/>
            <rFont val="Tahoma"/>
            <family val="2"/>
          </rPr>
          <t>Use amortization schedule to estimate balance at the end of second adjustment period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Patricia Bunch</author>
  </authors>
  <commentList>
    <comment ref="A3" authorId="0" shapeId="0" xr:uid="{8883E0A7-2181-4D2C-8587-68BA479831E2}">
      <text>
        <r>
          <rPr>
            <b/>
            <sz val="9"/>
            <color rgb="FF000000"/>
            <rFont val="Tahoma"/>
            <family val="2"/>
          </rPr>
          <t xml:space="preserve">Fill in ARM program type
</t>
        </r>
        <r>
          <rPr>
            <b/>
            <sz val="9"/>
            <color rgb="FF000000"/>
            <rFont val="Tahoma"/>
            <family val="2"/>
          </rPr>
          <t xml:space="preserve">3/6 - indicate caps
</t>
        </r>
        <r>
          <rPr>
            <b/>
            <sz val="9"/>
            <color rgb="FF000000"/>
            <rFont val="Tahoma"/>
            <family val="2"/>
          </rPr>
          <t xml:space="preserve">5/6 - indicate caps
</t>
        </r>
        <r>
          <rPr>
            <b/>
            <sz val="9"/>
            <color rgb="FF000000"/>
            <rFont val="Tahoma"/>
            <family val="2"/>
          </rPr>
          <t xml:space="preserve">7/6 - indicate caps
</t>
        </r>
        <r>
          <rPr>
            <b/>
            <sz val="9"/>
            <color rgb="FF000000"/>
            <rFont val="Tahoma"/>
            <family val="2"/>
          </rPr>
          <t xml:space="preserve">10/6 - indicate caps
</t>
        </r>
        <r>
          <rPr>
            <b/>
            <sz val="9"/>
            <color rgb="FF000000"/>
            <rFont val="Tahoma"/>
            <family val="2"/>
          </rPr>
          <t>other</t>
        </r>
      </text>
    </comment>
    <comment ref="A12" authorId="0" shapeId="0" xr:uid="{C610E8C3-B4C7-4DBA-8CE0-30DB3AAA25B0}">
      <text>
        <r>
          <rPr>
            <b/>
            <sz val="9"/>
            <color rgb="FF000000"/>
            <rFont val="Tahoma"/>
            <family val="2"/>
          </rPr>
          <t>GSE conventional guidelines for qualifying rate
3/6 = note rate + 5%
5/6 = the greater of note rate + 2% or FIAR (fully indexed accural rate)
7/6 = note rate*
10/6 = note rate*
*the greater of the note rate or FIAR is still required for loans that are higher priced mortgages or higher priced covered transactions under RegZ</t>
        </r>
      </text>
    </comment>
    <comment ref="A17" authorId="0" shapeId="0" xr:uid="{9FD39E34-DAE7-4B98-8556-CA5B20BDD36F}">
      <text>
        <r>
          <rPr>
            <b/>
            <sz val="9"/>
            <color rgb="FF000000"/>
            <rFont val="Tahoma"/>
            <family val="2"/>
          </rPr>
          <t>P&amp;I on original loan amount.</t>
        </r>
      </text>
    </comment>
    <comment ref="A24" authorId="0" shapeId="0" xr:uid="{D331C6EB-713F-42EC-9721-9FE0355DAD25}">
      <text>
        <r>
          <rPr>
            <b/>
            <sz val="9"/>
            <color rgb="FF000000"/>
            <rFont val="Tahoma"/>
            <family val="2"/>
          </rPr>
          <t>P&amp;I is calculated based on actual balance at time of adjustment</t>
        </r>
      </text>
    </comment>
    <comment ref="D24" authorId="0" shapeId="0" xr:uid="{CDE2C0F3-A180-4CB6-91BA-E30E376C9F15}">
      <text>
        <r>
          <rPr>
            <b/>
            <sz val="9"/>
            <color rgb="FF000000"/>
            <rFont val="Tahoma"/>
            <family val="2"/>
          </rPr>
          <t>Use amortization schedule to estimate balance at the end of initial adjustment period</t>
        </r>
      </text>
    </comment>
    <comment ref="A31" authorId="0" shapeId="0" xr:uid="{FEDBCAF7-E96F-4E2B-BF59-9777AC41AE39}">
      <text>
        <r>
          <rPr>
            <b/>
            <sz val="9"/>
            <color rgb="FF000000"/>
            <rFont val="Tahoma"/>
            <family val="2"/>
          </rPr>
          <t>P&amp;I is calculated based on actual balance at time of adjustment</t>
        </r>
        <r>
          <rPr>
            <sz val="9"/>
            <color rgb="FF000000"/>
            <rFont val="Tahoma"/>
            <family val="2"/>
          </rPr>
          <t xml:space="preserve">
</t>
        </r>
      </text>
    </comment>
    <comment ref="D31" authorId="0" shapeId="0" xr:uid="{226592E3-F190-4913-B375-18AE3C7B4E4F}">
      <text>
        <r>
          <rPr>
            <b/>
            <sz val="9"/>
            <color rgb="FF000000"/>
            <rFont val="Tahoma"/>
            <family val="2"/>
          </rPr>
          <t>Use amortization schedule to estimate balance at the end of second adjustment period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Patricia Bunch</author>
  </authors>
  <commentList>
    <comment ref="A3" authorId="0" shapeId="0" xr:uid="{BE5285E3-BA31-4D1A-B388-01657153F7C2}">
      <text>
        <r>
          <rPr>
            <b/>
            <sz val="9"/>
            <color rgb="FF000000"/>
            <rFont val="Tahoma"/>
            <family val="2"/>
          </rPr>
          <t xml:space="preserve">Fill in ARM program type
</t>
        </r>
        <r>
          <rPr>
            <b/>
            <sz val="9"/>
            <color rgb="FF000000"/>
            <rFont val="Tahoma"/>
            <family val="2"/>
          </rPr>
          <t xml:space="preserve">3/6 - indicate caps
</t>
        </r>
        <r>
          <rPr>
            <b/>
            <sz val="9"/>
            <color rgb="FF000000"/>
            <rFont val="Tahoma"/>
            <family val="2"/>
          </rPr>
          <t xml:space="preserve">5/6 - indicate caps
</t>
        </r>
        <r>
          <rPr>
            <b/>
            <sz val="9"/>
            <color rgb="FF000000"/>
            <rFont val="Tahoma"/>
            <family val="2"/>
          </rPr>
          <t xml:space="preserve">7/6 - indicate caps
</t>
        </r>
        <r>
          <rPr>
            <b/>
            <sz val="9"/>
            <color rgb="FF000000"/>
            <rFont val="Tahoma"/>
            <family val="2"/>
          </rPr>
          <t xml:space="preserve">10/6 - indicate caps
</t>
        </r>
        <r>
          <rPr>
            <b/>
            <sz val="9"/>
            <color rgb="FF000000"/>
            <rFont val="Tahoma"/>
            <family val="2"/>
          </rPr>
          <t>other</t>
        </r>
      </text>
    </comment>
    <comment ref="A12" authorId="0" shapeId="0" xr:uid="{60D461C2-411E-421C-817F-D787019280D4}">
      <text>
        <r>
          <rPr>
            <b/>
            <sz val="9"/>
            <color rgb="FF000000"/>
            <rFont val="Tahoma"/>
            <family val="2"/>
          </rPr>
          <t>GSE conventional guidelines for qualifying rate
3/6 = note rate + 5%
5/6 = the greater of note rate + 2% or FIAR (fully indexed accural rate)
7/6 = note rate*
10/6 = note rate*
*the greater of the note rate or FIAR is still required for loans that are higher priced mortgages or higher priced covered transactions under RegZ</t>
        </r>
      </text>
    </comment>
    <comment ref="A17" authorId="0" shapeId="0" xr:uid="{CAEF9A87-4AFB-495F-B05E-8D68D51B8158}">
      <text>
        <r>
          <rPr>
            <b/>
            <sz val="9"/>
            <color rgb="FF000000"/>
            <rFont val="Tahoma"/>
            <family val="2"/>
          </rPr>
          <t>P&amp;I on original loan amount.</t>
        </r>
      </text>
    </comment>
    <comment ref="A24" authorId="0" shapeId="0" xr:uid="{0D3AB4EB-B80C-49BE-872C-702BE087A9F0}">
      <text>
        <r>
          <rPr>
            <b/>
            <sz val="9"/>
            <color indexed="81"/>
            <rFont val="Tahoma"/>
            <family val="2"/>
          </rPr>
          <t>P&amp;I is calculated based on actual balance at time of adjustment</t>
        </r>
      </text>
    </comment>
    <comment ref="D24" authorId="0" shapeId="0" xr:uid="{39FB1CB2-6281-41E5-9B0E-F69C66AE4B6A}">
      <text>
        <r>
          <rPr>
            <b/>
            <sz val="9"/>
            <color rgb="FF000000"/>
            <rFont val="Tahoma"/>
            <family val="2"/>
          </rPr>
          <t>Use amortization schedule to estimate balance at the end of initial adjustment period</t>
        </r>
      </text>
    </comment>
    <comment ref="A31" authorId="0" shapeId="0" xr:uid="{FD20DA60-01BE-46EA-AE1B-2D9CB15CF007}">
      <text>
        <r>
          <rPr>
            <b/>
            <sz val="9"/>
            <color indexed="81"/>
            <rFont val="Tahoma"/>
            <family val="2"/>
          </rPr>
          <t>P&amp;I is calculated based on actual balance at time of adjustment</t>
        </r>
        <r>
          <rPr>
            <sz val="9"/>
            <color indexed="81"/>
            <rFont val="Tahoma"/>
            <family val="2"/>
          </rPr>
          <t xml:space="preserve">
</t>
        </r>
      </text>
    </comment>
    <comment ref="D31" authorId="0" shapeId="0" xr:uid="{17F1D018-0404-45C7-BB5C-C535E8962BD4}">
      <text>
        <r>
          <rPr>
            <b/>
            <sz val="9"/>
            <color rgb="FF000000"/>
            <rFont val="Tahoma"/>
            <family val="2"/>
          </rPr>
          <t>Use amortization schedule to estimate balance at the end of second adjustment period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Patricia Bunch</author>
  </authors>
  <commentList>
    <comment ref="A3" authorId="0" shapeId="0" xr:uid="{935B5C97-6CD0-4E6F-B552-2BB2355CAE76}">
      <text>
        <r>
          <rPr>
            <b/>
            <sz val="9"/>
            <color rgb="FF000000"/>
            <rFont val="Tahoma"/>
            <family val="2"/>
          </rPr>
          <t xml:space="preserve">Fill in ARM program type
</t>
        </r>
        <r>
          <rPr>
            <b/>
            <sz val="9"/>
            <color rgb="FF000000"/>
            <rFont val="Tahoma"/>
            <family val="2"/>
          </rPr>
          <t xml:space="preserve">3/6 - indicate caps
</t>
        </r>
        <r>
          <rPr>
            <b/>
            <sz val="9"/>
            <color rgb="FF000000"/>
            <rFont val="Tahoma"/>
            <family val="2"/>
          </rPr>
          <t xml:space="preserve">5/6 - indicate caps
</t>
        </r>
        <r>
          <rPr>
            <b/>
            <sz val="9"/>
            <color rgb="FF000000"/>
            <rFont val="Tahoma"/>
            <family val="2"/>
          </rPr>
          <t xml:space="preserve">7/6 - indicate caps
</t>
        </r>
        <r>
          <rPr>
            <b/>
            <sz val="9"/>
            <color rgb="FF000000"/>
            <rFont val="Tahoma"/>
            <family val="2"/>
          </rPr>
          <t xml:space="preserve">10/6 - indicate caps
</t>
        </r>
        <r>
          <rPr>
            <b/>
            <sz val="9"/>
            <color rgb="FF000000"/>
            <rFont val="Tahoma"/>
            <family val="2"/>
          </rPr>
          <t>other</t>
        </r>
      </text>
    </comment>
    <comment ref="A12" authorId="0" shapeId="0" xr:uid="{E7B8AA50-665E-4706-B56F-0EB2FB825353}">
      <text>
        <r>
          <rPr>
            <b/>
            <sz val="9"/>
            <color rgb="FF000000"/>
            <rFont val="Tahoma"/>
            <family val="2"/>
          </rPr>
          <t>GSE conventional guidelines for qualifying rate
3/6 = note rate + 5%
5/6 = the greater of note rate + 2% or FIAR (fully indexed accural rate)
7/6 = note rate*
10/6 = note rate*
*the greater of the note rate or FIAR is still required for loans that are higher priced mortgages or higher priced covered transactions under RegZ</t>
        </r>
      </text>
    </comment>
    <comment ref="A17" authorId="0" shapeId="0" xr:uid="{188F78C2-066D-4AF0-A9CA-C28822E35AC5}">
      <text>
        <r>
          <rPr>
            <b/>
            <sz val="9"/>
            <color rgb="FF000000"/>
            <rFont val="Tahoma"/>
            <family val="2"/>
          </rPr>
          <t>P&amp;I on original loan amount.</t>
        </r>
      </text>
    </comment>
    <comment ref="A24" authorId="0" shapeId="0" xr:uid="{95368E70-1447-4B1D-8AFD-EDDBACD69925}">
      <text>
        <r>
          <rPr>
            <b/>
            <sz val="9"/>
            <color indexed="81"/>
            <rFont val="Tahoma"/>
            <family val="2"/>
          </rPr>
          <t>P&amp;I is calculated based on actual balance at time of adjustment</t>
        </r>
      </text>
    </comment>
    <comment ref="D24" authorId="0" shapeId="0" xr:uid="{8F05EFE4-8970-44C7-8FF2-4EA638A856EB}">
      <text>
        <r>
          <rPr>
            <b/>
            <sz val="9"/>
            <color indexed="81"/>
            <rFont val="Tahoma"/>
            <family val="2"/>
          </rPr>
          <t>Use amortization schedule to estimate balance at the end of initial adjustment period</t>
        </r>
      </text>
    </comment>
    <comment ref="A31" authorId="0" shapeId="0" xr:uid="{1D3A5519-CED7-45CB-9A94-EF8A0709C6B1}">
      <text>
        <r>
          <rPr>
            <b/>
            <sz val="9"/>
            <color indexed="81"/>
            <rFont val="Tahoma"/>
            <family val="2"/>
          </rPr>
          <t>P&amp;I is calculated based on actual balance at time of adjustment</t>
        </r>
        <r>
          <rPr>
            <sz val="9"/>
            <color indexed="81"/>
            <rFont val="Tahoma"/>
            <family val="2"/>
          </rPr>
          <t xml:space="preserve">
</t>
        </r>
      </text>
    </comment>
    <comment ref="D31" authorId="0" shapeId="0" xr:uid="{9128D47E-73F6-4B16-8667-CDF21CDEF978}">
      <text>
        <r>
          <rPr>
            <b/>
            <sz val="9"/>
            <color rgb="FF000000"/>
            <rFont val="Tahoma"/>
            <family val="2"/>
          </rPr>
          <t>Use amortization schedule to estimate balance at the end of second adjustment period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Patricia Bunch</author>
  </authors>
  <commentList>
    <comment ref="A2" authorId="0" shapeId="0" xr:uid="{B90BDEBF-ADB1-49C5-94CF-EA694556E2AB}">
      <text>
        <r>
          <rPr>
            <b/>
            <sz val="9"/>
            <color indexed="81"/>
            <rFont val="Tahoma"/>
            <family val="2"/>
          </rPr>
          <t>Fill in ARM program type
3/6 - indicate caps
5/6 - indicate caps
7/6 - indicate caps
10/6 - indicate caps
other</t>
        </r>
      </text>
    </comment>
    <comment ref="A11" authorId="0" shapeId="0" xr:uid="{E9985DE9-34B5-4F1F-93A5-4D190948B8CE}">
      <text>
        <r>
          <rPr>
            <b/>
            <sz val="9"/>
            <color indexed="81"/>
            <rFont val="Tahoma"/>
            <family val="2"/>
          </rPr>
          <t>GSE conventional guidelines for qualifying rate
3/6 = note rate + 5%
5/6 = the greater of note rate + 2% or FIAR (fully indexed accural rate)
7/6 = the greater of note rate or FIAR
10/6 = the greater of note rate or FIAR</t>
        </r>
      </text>
    </comment>
    <comment ref="A16" authorId="0" shapeId="0" xr:uid="{5FA86978-62E8-4D25-AA18-4C7C9DC6A778}">
      <text>
        <r>
          <rPr>
            <b/>
            <sz val="9"/>
            <color indexed="81"/>
            <rFont val="Tahoma"/>
            <family val="2"/>
          </rPr>
          <t>P&amp;I on original loan amount.</t>
        </r>
      </text>
    </comment>
    <comment ref="A23" authorId="0" shapeId="0" xr:uid="{0B17EA04-760B-490B-A664-591ECB3494A6}">
      <text>
        <r>
          <rPr>
            <b/>
            <sz val="9"/>
            <color indexed="81"/>
            <rFont val="Tahoma"/>
            <family val="2"/>
          </rPr>
          <t>P&amp;I is calculated based on actual balance at time of adjustment</t>
        </r>
      </text>
    </comment>
    <comment ref="A30" authorId="0" shapeId="0" xr:uid="{45078899-FDF9-4143-B7E9-4CB279ECBB85}">
      <text>
        <r>
          <rPr>
            <b/>
            <sz val="9"/>
            <color indexed="81"/>
            <rFont val="Tahoma"/>
            <family val="2"/>
          </rPr>
          <t>P&amp;I is calculated based on actual balance at time of adjustment</t>
        </r>
        <r>
          <rPr>
            <sz val="9"/>
            <color indexed="81"/>
            <rFont val="Tahoma"/>
            <family val="2"/>
          </rPr>
          <t xml:space="preserve">
</t>
        </r>
      </text>
    </comment>
  </commentList>
</comments>
</file>

<file path=xl/sharedStrings.xml><?xml version="1.0" encoding="utf-8"?>
<sst xmlns="http://schemas.openxmlformats.org/spreadsheetml/2006/main" count="224" uniqueCount="45">
  <si>
    <t>Adjustable Rate Mortgage Demo Tool</t>
  </si>
  <si>
    <t>ARM Program Type:  3/6</t>
  </si>
  <si>
    <t>Max Rate</t>
  </si>
  <si>
    <t>1st Adjustment Cap</t>
  </si>
  <si>
    <t>Initial Note Rate</t>
  </si>
  <si>
    <t>2nd Adjustment Cap</t>
  </si>
  <si>
    <t>Lifetime Cap</t>
  </si>
  <si>
    <t>Index - SOFR (Fannie/Freddie)</t>
  </si>
  <si>
    <t>Scenario</t>
  </si>
  <si>
    <t>Loan amount</t>
  </si>
  <si>
    <t>Term - in months</t>
  </si>
  <si>
    <t>Initial Rate</t>
  </si>
  <si>
    <t>P&amp;I</t>
  </si>
  <si>
    <t>Qualifying Rate Calculations</t>
  </si>
  <si>
    <t>ARM - What are the guidelines?</t>
  </si>
  <si>
    <t>Fully Indexed Accural Rate(FIAR)</t>
  </si>
  <si>
    <t>Note Rate</t>
  </si>
  <si>
    <t>Index</t>
  </si>
  <si>
    <t>% over Note Rate</t>
  </si>
  <si>
    <t>Margin</t>
  </si>
  <si>
    <t>FIAR -Rounded to nearest .125</t>
  </si>
  <si>
    <t>Qualifying Rate</t>
  </si>
  <si>
    <t>Subject to Program Caps</t>
  </si>
  <si>
    <t>Index - at the time of first adjustment</t>
  </si>
  <si>
    <t>Current Note Rate</t>
  </si>
  <si>
    <t>Periodic Cap</t>
  </si>
  <si>
    <t>Fully Indexed Accural Rate (FIAR) - Rounded to nearest .125</t>
  </si>
  <si>
    <t>Lower of FIAR or Current Note Rate + Cap</t>
  </si>
  <si>
    <t>Estimated Loan Balance</t>
  </si>
  <si>
    <t>Disclaimer: This demo tool has been designed to assist in understanding the components of various adjustable rate mortgage scenarios. All interest rates, payment figures, balances are estimates based on data you provided within the tool and are to be used for instructional purposes only. Please consult your program/product guidelines to determine qualification and/or eligibility requirements.</t>
  </si>
  <si>
    <t>ARM Program Type:  5/6</t>
  </si>
  <si>
    <t>ARM Program Type:  7/6</t>
  </si>
  <si>
    <t>Adjustable Rate Mortgage Calculator</t>
  </si>
  <si>
    <t>ARM Program Type</t>
  </si>
  <si>
    <r>
      <t xml:space="preserve">Margin - </t>
    </r>
    <r>
      <rPr>
        <i/>
        <sz val="14"/>
        <color theme="1"/>
        <rFont val="Calibri"/>
        <family val="2"/>
        <scheme val="minor"/>
      </rPr>
      <t>also Min Rate (floor)</t>
    </r>
  </si>
  <si>
    <t>Term</t>
  </si>
  <si>
    <r>
      <rPr>
        <b/>
        <sz val="14"/>
        <color theme="1"/>
        <rFont val="Calibri"/>
        <family val="2"/>
        <scheme val="minor"/>
      </rPr>
      <t>FIAR</t>
    </r>
    <r>
      <rPr>
        <b/>
        <sz val="9"/>
        <color theme="1"/>
        <rFont val="Calibri"/>
        <family val="2"/>
        <scheme val="minor"/>
      </rPr>
      <t xml:space="preserve"> -Rounded to nearest .125</t>
    </r>
  </si>
  <si>
    <r>
      <t xml:space="preserve">1st Adjustment Rate Calculations </t>
    </r>
    <r>
      <rPr>
        <i/>
        <sz val="14"/>
        <color theme="1"/>
        <rFont val="Calibri"/>
        <family val="2"/>
        <scheme val="minor"/>
      </rPr>
      <t>(# mths)</t>
    </r>
  </si>
  <si>
    <r>
      <t xml:space="preserve">Fully Indexed Accural Rate (FIAR) - </t>
    </r>
    <r>
      <rPr>
        <sz val="9"/>
        <color theme="1"/>
        <rFont val="Calibri"/>
        <family val="2"/>
        <scheme val="minor"/>
      </rPr>
      <t>Rounded to nearest .125</t>
    </r>
  </si>
  <si>
    <r>
      <t xml:space="preserve">2nd Adjustment Rate Calculations </t>
    </r>
    <r>
      <rPr>
        <i/>
        <sz val="14"/>
        <color theme="1"/>
        <rFont val="Calibri"/>
        <family val="2"/>
        <scheme val="minor"/>
      </rPr>
      <t>(# mths)</t>
    </r>
  </si>
  <si>
    <r>
      <t>Fully Indexed Accural Rate (FIAR) -</t>
    </r>
    <r>
      <rPr>
        <sz val="10"/>
        <color theme="1"/>
        <rFont val="Calibri"/>
        <family val="2"/>
        <scheme val="minor"/>
      </rPr>
      <t xml:space="preserve"> </t>
    </r>
    <r>
      <rPr>
        <sz val="9"/>
        <color theme="1"/>
        <rFont val="Calibri"/>
        <family val="2"/>
        <scheme val="minor"/>
      </rPr>
      <t>Rounded to nearest .125</t>
    </r>
  </si>
  <si>
    <r>
      <t xml:space="preserve">Margin - </t>
    </r>
    <r>
      <rPr>
        <i/>
        <sz val="12"/>
        <color theme="1"/>
        <rFont val="Arial"/>
        <family val="2"/>
      </rPr>
      <t>also Min Rate (floor)</t>
    </r>
  </si>
  <si>
    <r>
      <t xml:space="preserve">1st Adjustment Rate Calculations </t>
    </r>
    <r>
      <rPr>
        <i/>
        <sz val="12"/>
        <color rgb="FF009DD1"/>
        <rFont val="Arial"/>
        <family val="2"/>
      </rPr>
      <t>(# mths)</t>
    </r>
  </si>
  <si>
    <r>
      <t xml:space="preserve">2nd Adjustment Rate Calculations </t>
    </r>
    <r>
      <rPr>
        <i/>
        <sz val="12"/>
        <color rgb="FF009DD1"/>
        <rFont val="Arial"/>
        <family val="2"/>
      </rPr>
      <t>(# mths)</t>
    </r>
  </si>
  <si>
    <t>ARM Program Type: 10/6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</si>
</sst>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quot;$&quot;#,##0.00"/>
    <numFmt numFmtId="166" formatCode="&quot;$&quot;#,##0"/>
    <numFmt numFmtId="167" formatCode="0.000%"/>
  </numFmts>
  <fonts count="38" x14ac:knownFonts="1">
    <font>
      <sz val="11"/>
      <color theme="1"/>
      <name val="Calibri"/>
      <family val="2"/>
      <scheme val="minor"/>
    </font>
    <font>
      <sz val="16"/>
      <color theme="1"/>
      <name val="Calibri"/>
      <family val="2"/>
      <scheme val="minor"/>
    </font>
    <font>
      <b/>
      <sz val="16"/>
      <color theme="1"/>
      <name val="Calibri"/>
      <family val="2"/>
      <scheme val="minor"/>
    </font>
    <font>
      <b/>
      <sz val="11"/>
      <color theme="1"/>
      <name val="Calibri"/>
      <family val="2"/>
      <scheme val="minor"/>
    </font>
    <font>
      <b/>
      <sz val="18"/>
      <color theme="1"/>
      <name val="Calibri"/>
      <family val="2"/>
      <scheme val="minor"/>
    </font>
    <font>
      <sz val="9"/>
      <color indexed="81"/>
      <name val="Tahoma"/>
      <family val="2"/>
    </font>
    <font>
      <sz val="14"/>
      <color theme="1"/>
      <name val="Calibri"/>
      <family val="2"/>
      <scheme val="minor"/>
    </font>
    <font>
      <sz val="10"/>
      <color theme="1"/>
      <name val="Calibri"/>
      <family val="2"/>
      <scheme val="minor"/>
    </font>
    <font>
      <i/>
      <sz val="14"/>
      <color theme="1"/>
      <name val="Calibri"/>
      <family val="2"/>
      <scheme val="minor"/>
    </font>
    <font>
      <sz val="18"/>
      <color theme="1"/>
      <name val="Calibri"/>
      <family val="2"/>
      <scheme val="minor"/>
    </font>
    <font>
      <b/>
      <sz val="14"/>
      <color theme="1"/>
      <name val="Calibri"/>
      <family val="2"/>
      <scheme val="minor"/>
    </font>
    <font>
      <b/>
      <sz val="14"/>
      <color rgb="FFFF0000"/>
      <name val="Calibri"/>
      <family val="2"/>
      <scheme val="minor"/>
    </font>
    <font>
      <sz val="14"/>
      <name val="Calibri"/>
      <family val="2"/>
      <scheme val="minor"/>
    </font>
    <font>
      <b/>
      <sz val="9"/>
      <color theme="1"/>
      <name val="Calibri"/>
      <family val="2"/>
      <scheme val="minor"/>
    </font>
    <font>
      <sz val="14"/>
      <color theme="0"/>
      <name val="Calibri"/>
      <family val="2"/>
      <scheme val="minor"/>
    </font>
    <font>
      <sz val="9"/>
      <color theme="1"/>
      <name val="Calibri"/>
      <family val="2"/>
      <scheme val="minor"/>
    </font>
    <font>
      <b/>
      <sz val="9"/>
      <color indexed="81"/>
      <name val="Tahoma"/>
      <family val="2"/>
    </font>
    <font>
      <b/>
      <sz val="9"/>
      <color rgb="FF000000"/>
      <name val="Tahoma"/>
      <family val="2"/>
    </font>
    <font>
      <sz val="9"/>
      <color rgb="FF000000"/>
      <name val="Tahoma"/>
      <family val="2"/>
    </font>
    <font>
      <b/>
      <sz val="12"/>
      <color theme="1"/>
      <name val="Arial"/>
      <family val="2"/>
    </font>
    <font>
      <sz val="12"/>
      <color theme="1"/>
      <name val="Arial"/>
      <family val="2"/>
    </font>
    <font>
      <sz val="12"/>
      <color theme="0"/>
      <name val="Arial"/>
      <family val="2"/>
    </font>
    <font>
      <sz val="18"/>
      <color theme="1"/>
      <name val="Arial"/>
      <family val="2"/>
    </font>
    <font>
      <b/>
      <sz val="12"/>
      <color theme="0"/>
      <name val="Arial"/>
      <family val="2"/>
    </font>
    <font>
      <sz val="16"/>
      <color theme="1"/>
      <name val="Arial"/>
      <family val="2"/>
    </font>
    <font>
      <b/>
      <sz val="12"/>
      <color rgb="FF009DD1"/>
      <name val="Arial"/>
      <family val="2"/>
    </font>
    <font>
      <sz val="14"/>
      <color theme="1"/>
      <name val="Arial"/>
      <family val="2"/>
    </font>
    <font>
      <i/>
      <sz val="12"/>
      <color theme="1"/>
      <name val="Arial"/>
      <family val="2"/>
    </font>
    <font>
      <b/>
      <sz val="12"/>
      <name val="Arial"/>
      <family val="2"/>
    </font>
    <font>
      <sz val="12"/>
      <name val="Arial"/>
      <family val="2"/>
    </font>
    <font>
      <b/>
      <sz val="12"/>
      <color rgb="FFFF0000"/>
      <name val="Arial"/>
      <family val="2"/>
    </font>
    <font>
      <sz val="12"/>
      <color rgb="FFDCE6F1"/>
      <name val="Arial"/>
      <family val="2"/>
    </font>
    <font>
      <i/>
      <sz val="12"/>
      <color rgb="FF009DD1"/>
      <name val="Arial"/>
      <family val="2"/>
    </font>
    <font>
      <sz val="9"/>
      <color theme="1"/>
      <name val="Arial"/>
      <family val="2"/>
    </font>
    <font>
      <i/>
      <sz val="9"/>
      <color theme="1"/>
      <name val="Arial"/>
      <family val="2"/>
    </font>
    <font>
      <b/>
      <sz val="18"/>
      <color theme="1"/>
      <name val="Arial"/>
      <family val="2"/>
    </font>
    <font>
      <sz val="18"/>
      <color theme="0"/>
      <name val="Arial"/>
      <family val="2"/>
    </font>
    <font>
      <sz val="12"/>
      <color rgb="FF009DD1"/>
      <name val="Arial"/>
      <family val="2"/>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DCE6F1"/>
        <bgColor indexed="64"/>
      </patternFill>
    </fill>
    <fill>
      <patternFill patternType="solid">
        <fgColor rgb="FFE0E0E0"/>
        <bgColor indexed="64"/>
      </patternFill>
    </fill>
    <fill>
      <patternFill patternType="solid">
        <fgColor rgb="FF009DD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30">
    <xf numFmtId="0" fontId="0" fillId="0" borderId="0" xfId="0"/>
    <xf numFmtId="0" fontId="6"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1" xfId="0" applyFont="1" applyBorder="1" applyAlignment="1" applyProtection="1">
      <alignment vertical="center"/>
      <protection locked="0"/>
    </xf>
    <xf numFmtId="164" fontId="6" fillId="0" borderId="1" xfId="0" applyNumberFormat="1" applyFont="1" applyBorder="1" applyAlignment="1" applyProtection="1">
      <alignment horizontal="center" vertical="center"/>
      <protection locked="0"/>
    </xf>
    <xf numFmtId="3" fontId="6" fillId="0" borderId="1" xfId="0" applyNumberFormat="1" applyFont="1" applyBorder="1" applyAlignment="1" applyProtection="1">
      <alignment horizontal="center" vertical="center"/>
      <protection locked="0"/>
    </xf>
    <xf numFmtId="164" fontId="11" fillId="0" borderId="1" xfId="0" applyNumberFormat="1" applyFont="1" applyBorder="1" applyAlignment="1" applyProtection="1">
      <alignment horizontal="center" vertical="center"/>
      <protection locked="0"/>
    </xf>
    <xf numFmtId="165" fontId="11" fillId="0" borderId="1" xfId="0" applyNumberFormat="1" applyFont="1" applyBorder="1" applyAlignment="1" applyProtection="1">
      <alignment horizontal="center" vertical="center"/>
      <protection locked="0"/>
    </xf>
    <xf numFmtId="165" fontId="6" fillId="3" borderId="1" xfId="0" applyNumberFormat="1" applyFont="1" applyFill="1" applyBorder="1" applyAlignment="1" applyProtection="1">
      <alignment horizontal="center" vertical="center"/>
      <protection locked="0"/>
    </xf>
    <xf numFmtId="0" fontId="4" fillId="0" borderId="1" xfId="0" applyFont="1" applyBorder="1" applyAlignment="1" applyProtection="1">
      <alignment horizontal="left" vertical="center"/>
      <protection locked="0"/>
    </xf>
    <xf numFmtId="0" fontId="9" fillId="0" borderId="1" xfId="0" applyFont="1" applyBorder="1" applyAlignment="1" applyProtection="1">
      <alignment horizontal="center" vertical="center"/>
      <protection locked="0"/>
    </xf>
    <xf numFmtId="165" fontId="6" fillId="0" borderId="1" xfId="0" applyNumberFormat="1" applyFont="1" applyBorder="1" applyAlignment="1" applyProtection="1">
      <alignment horizontal="center" vertical="center"/>
      <protection locked="0"/>
    </xf>
    <xf numFmtId="164" fontId="6" fillId="2" borderId="1" xfId="0" applyNumberFormat="1" applyFont="1" applyFill="1" applyBorder="1" applyAlignment="1">
      <alignment horizontal="center" vertical="center"/>
    </xf>
    <xf numFmtId="164" fontId="12" fillId="2" borderId="1" xfId="0" applyNumberFormat="1" applyFont="1" applyFill="1" applyBorder="1" applyAlignment="1">
      <alignment horizontal="center" vertical="center"/>
    </xf>
    <xf numFmtId="164" fontId="14" fillId="4" borderId="1" xfId="0" applyNumberFormat="1" applyFont="1" applyFill="1" applyBorder="1" applyAlignment="1">
      <alignment horizontal="center" vertical="center"/>
    </xf>
    <xf numFmtId="0" fontId="10" fillId="0" borderId="1" xfId="0" applyFont="1" applyBorder="1" applyAlignment="1">
      <alignment horizontal="left" vertical="center"/>
    </xf>
    <xf numFmtId="0" fontId="6" fillId="0" borderId="1" xfId="0" applyFont="1" applyBorder="1" applyAlignment="1">
      <alignment horizontal="left" vertical="center" indent="1"/>
    </xf>
    <xf numFmtId="0" fontId="6" fillId="3" borderId="1" xfId="0" applyFont="1" applyFill="1" applyBorder="1" applyAlignment="1">
      <alignment horizontal="left" vertical="center" indent="1"/>
    </xf>
    <xf numFmtId="0" fontId="6" fillId="0" borderId="1" xfId="0" applyFont="1" applyBorder="1" applyAlignment="1">
      <alignment horizontal="left" vertical="center"/>
    </xf>
    <xf numFmtId="0" fontId="6" fillId="0" borderId="1" xfId="0" applyFont="1" applyBorder="1" applyAlignment="1">
      <alignment horizontal="center" vertical="center"/>
    </xf>
    <xf numFmtId="0" fontId="13" fillId="0" borderId="1"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165" fontId="8" fillId="0" borderId="1" xfId="0" applyNumberFormat="1" applyFont="1" applyBorder="1" applyAlignment="1">
      <alignment horizontal="center" vertical="center"/>
    </xf>
    <xf numFmtId="0" fontId="10" fillId="0" borderId="1" xfId="0" applyFont="1" applyBorder="1" applyAlignment="1">
      <alignment horizontal="center" vertical="center"/>
    </xf>
    <xf numFmtId="165" fontId="11" fillId="0" borderId="1" xfId="0" applyNumberFormat="1" applyFont="1" applyBorder="1" applyAlignment="1">
      <alignment horizontal="center" vertical="center"/>
    </xf>
    <xf numFmtId="0" fontId="6" fillId="4" borderId="1" xfId="0" applyFont="1" applyFill="1" applyBorder="1" applyAlignment="1">
      <alignment horizontal="center" vertical="center"/>
    </xf>
    <xf numFmtId="0" fontId="10" fillId="4" borderId="1" xfId="0" applyFont="1" applyFill="1" applyBorder="1" applyAlignment="1">
      <alignment horizontal="center" vertical="center"/>
    </xf>
    <xf numFmtId="3" fontId="6" fillId="4" borderId="2" xfId="0" applyNumberFormat="1" applyFont="1" applyFill="1" applyBorder="1" applyAlignment="1">
      <alignment horizontal="center" vertical="center"/>
    </xf>
    <xf numFmtId="164" fontId="11" fillId="4" borderId="1" xfId="0" applyNumberFormat="1" applyFont="1" applyFill="1" applyBorder="1" applyAlignment="1">
      <alignment horizontal="center" vertical="center"/>
    </xf>
    <xf numFmtId="165" fontId="6" fillId="4" borderId="1" xfId="0" applyNumberFormat="1" applyFont="1" applyFill="1" applyBorder="1" applyAlignment="1">
      <alignment horizontal="center" vertical="center"/>
    </xf>
    <xf numFmtId="165" fontId="6" fillId="4" borderId="2" xfId="0" applyNumberFormat="1" applyFont="1" applyFill="1" applyBorder="1" applyAlignment="1">
      <alignment horizontal="center" vertical="center"/>
    </xf>
    <xf numFmtId="0" fontId="6" fillId="4" borderId="2" xfId="0" applyFont="1" applyFill="1" applyBorder="1" applyAlignment="1">
      <alignment horizontal="center" vertical="center"/>
    </xf>
    <xf numFmtId="164" fontId="6" fillId="4" borderId="1" xfId="0" applyNumberFormat="1" applyFont="1" applyFill="1" applyBorder="1" applyAlignment="1">
      <alignment horizontal="center" vertical="center"/>
    </xf>
    <xf numFmtId="164" fontId="12" fillId="4" borderId="1" xfId="0" applyNumberFormat="1" applyFont="1" applyFill="1" applyBorder="1" applyAlignment="1">
      <alignment horizontal="center" vertical="center"/>
    </xf>
    <xf numFmtId="165" fontId="11" fillId="4" borderId="1" xfId="0" applyNumberFormat="1" applyFont="1" applyFill="1" applyBorder="1" applyAlignment="1">
      <alignment horizontal="center" vertical="center"/>
    </xf>
    <xf numFmtId="0" fontId="11" fillId="4" borderId="1" xfId="0" applyFont="1" applyFill="1" applyBorder="1" applyAlignment="1">
      <alignment horizontal="center" vertical="center"/>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21" fillId="0" borderId="0" xfId="0" applyFont="1" applyAlignment="1" applyProtection="1">
      <alignment horizontal="center" vertical="center"/>
      <protection locked="0"/>
    </xf>
    <xf numFmtId="0" fontId="20" fillId="0" borderId="0" xfId="0" applyFont="1" applyAlignment="1">
      <alignment horizontal="center" vertical="center"/>
    </xf>
    <xf numFmtId="0" fontId="22" fillId="0" borderId="0" xfId="0" applyFont="1" applyAlignment="1">
      <alignment horizontal="center" vertical="center"/>
    </xf>
    <xf numFmtId="0" fontId="22" fillId="0" borderId="0" xfId="0" applyFont="1" applyAlignment="1" applyProtection="1">
      <alignment horizontal="center" vertical="center"/>
      <protection locked="0"/>
    </xf>
    <xf numFmtId="0" fontId="20" fillId="0" borderId="0" xfId="0" applyFont="1" applyAlignment="1">
      <alignment horizontal="center" vertical="center" wrapText="1"/>
    </xf>
    <xf numFmtId="0" fontId="24" fillId="0" borderId="0" xfId="0" applyFont="1" applyAlignment="1">
      <alignment horizontal="center" vertical="center" wrapText="1"/>
    </xf>
    <xf numFmtId="0" fontId="24" fillId="0" borderId="0" xfId="0" applyFont="1" applyAlignment="1" applyProtection="1">
      <alignment horizontal="center" vertical="center" wrapText="1"/>
      <protection locked="0"/>
    </xf>
    <xf numFmtId="0" fontId="25" fillId="6" borderId="0" xfId="0" applyFont="1" applyFill="1" applyAlignment="1">
      <alignment vertical="center" wrapText="1"/>
    </xf>
    <xf numFmtId="49" fontId="20" fillId="6" borderId="0" xfId="0" applyNumberFormat="1" applyFont="1" applyFill="1" applyAlignment="1" applyProtection="1">
      <alignment horizontal="center" vertical="center" wrapText="1"/>
      <protection locked="0"/>
    </xf>
    <xf numFmtId="0" fontId="19" fillId="0" borderId="0" xfId="0" applyFont="1" applyAlignment="1">
      <alignment horizontal="left" vertical="center" wrapText="1"/>
    </xf>
    <xf numFmtId="0" fontId="25" fillId="6" borderId="0" xfId="0" applyFont="1" applyFill="1" applyAlignment="1" applyProtection="1">
      <alignment horizontal="left" vertical="center" wrapText="1"/>
      <protection locked="0"/>
    </xf>
    <xf numFmtId="0" fontId="20" fillId="6" borderId="0" xfId="0" applyFont="1" applyFill="1" applyAlignment="1" applyProtection="1">
      <alignment horizontal="left" vertical="center" wrapText="1"/>
      <protection locked="0"/>
    </xf>
    <xf numFmtId="0" fontId="21" fillId="6" borderId="0" xfId="0" applyFont="1" applyFill="1" applyAlignment="1">
      <alignment horizontal="left" vertical="center" wrapText="1"/>
    </xf>
    <xf numFmtId="0" fontId="26" fillId="0" borderId="0" xfId="0" applyFont="1" applyAlignment="1">
      <alignment horizontal="center" vertical="center" wrapText="1"/>
    </xf>
    <xf numFmtId="0" fontId="26" fillId="0" borderId="0" xfId="0" applyFont="1" applyAlignment="1" applyProtection="1">
      <alignment horizontal="center" vertical="center" wrapText="1"/>
      <protection locked="0"/>
    </xf>
    <xf numFmtId="0" fontId="20" fillId="0" borderId="0" xfId="0" applyFont="1" applyAlignment="1">
      <alignment vertical="center" wrapText="1"/>
    </xf>
    <xf numFmtId="167" fontId="20" fillId="0" borderId="0" xfId="0" applyNumberFormat="1" applyFont="1" applyAlignment="1" applyProtection="1">
      <alignment horizontal="center" vertical="center" wrapText="1"/>
      <protection locked="0"/>
    </xf>
    <xf numFmtId="0" fontId="20" fillId="0" borderId="0" xfId="0" applyFont="1" applyAlignment="1">
      <alignment horizontal="left" vertical="center" wrapText="1"/>
    </xf>
    <xf numFmtId="167" fontId="20" fillId="5" borderId="0" xfId="0" applyNumberFormat="1" applyFont="1" applyFill="1" applyAlignment="1">
      <alignment horizontal="center" vertical="center" wrapText="1"/>
    </xf>
    <xf numFmtId="0" fontId="21" fillId="5" borderId="0" xfId="0" applyFont="1" applyFill="1" applyAlignment="1">
      <alignment horizontal="left" vertical="center" wrapText="1"/>
    </xf>
    <xf numFmtId="0" fontId="21" fillId="0" borderId="0" xfId="0" applyFont="1" applyAlignment="1">
      <alignment horizontal="left" vertical="center" wrapText="1"/>
    </xf>
    <xf numFmtId="0" fontId="19" fillId="0" borderId="0" xfId="0" applyFont="1" applyAlignment="1">
      <alignment horizontal="center" vertical="center" wrapText="1"/>
    </xf>
    <xf numFmtId="0" fontId="28" fillId="0" borderId="0" xfId="0" applyFont="1" applyAlignment="1">
      <alignment vertical="center" wrapText="1"/>
    </xf>
    <xf numFmtId="0" fontId="29" fillId="0" borderId="0" xfId="0" applyFont="1" applyAlignment="1">
      <alignment horizontal="center" vertical="center" wrapText="1"/>
    </xf>
    <xf numFmtId="166" fontId="20" fillId="0" borderId="0" xfId="0" applyNumberFormat="1" applyFont="1" applyAlignment="1" applyProtection="1">
      <alignment horizontal="center" vertical="center" wrapText="1"/>
      <protection locked="0"/>
    </xf>
    <xf numFmtId="3" fontId="20" fillId="0" borderId="0" xfId="0" applyNumberFormat="1" applyFont="1" applyAlignment="1">
      <alignment horizontal="left" vertical="center" wrapText="1"/>
    </xf>
    <xf numFmtId="0" fontId="20" fillId="0" borderId="0" xfId="0" applyFont="1" applyAlignment="1" applyProtection="1">
      <alignment horizontal="center" vertical="center" wrapText="1"/>
      <protection locked="0"/>
    </xf>
    <xf numFmtId="167" fontId="30" fillId="0" borderId="0" xfId="0" applyNumberFormat="1" applyFont="1" applyAlignment="1" applyProtection="1">
      <alignment horizontal="center" vertical="center" wrapText="1"/>
      <protection locked="0"/>
    </xf>
    <xf numFmtId="164" fontId="30" fillId="0" borderId="0" xfId="0" applyNumberFormat="1" applyFont="1" applyAlignment="1">
      <alignment horizontal="left" vertical="center" wrapText="1"/>
    </xf>
    <xf numFmtId="165" fontId="30" fillId="5" borderId="0" xfId="0" applyNumberFormat="1" applyFont="1" applyFill="1" applyAlignment="1" applyProtection="1">
      <alignment horizontal="center" vertical="center" wrapText="1"/>
      <protection hidden="1"/>
    </xf>
    <xf numFmtId="0" fontId="20" fillId="6" borderId="0" xfId="0" applyFont="1" applyFill="1" applyAlignment="1">
      <alignment horizontal="center" vertical="center" wrapText="1"/>
    </xf>
    <xf numFmtId="0" fontId="20" fillId="3" borderId="0" xfId="0" applyFont="1" applyFill="1" applyAlignment="1">
      <alignment vertical="center" wrapText="1"/>
    </xf>
    <xf numFmtId="0" fontId="25" fillId="6" borderId="0" xfId="0" applyFont="1" applyFill="1" applyAlignment="1">
      <alignment horizontal="left" vertical="center" wrapText="1"/>
    </xf>
    <xf numFmtId="167" fontId="20" fillId="5" borderId="0" xfId="0" applyNumberFormat="1" applyFont="1" applyFill="1" applyAlignment="1" applyProtection="1">
      <alignment horizontal="center" vertical="center" wrapText="1"/>
      <protection hidden="1"/>
    </xf>
    <xf numFmtId="165" fontId="20" fillId="0" borderId="0" xfId="0" applyNumberFormat="1" applyFont="1" applyAlignment="1">
      <alignment horizontal="left" vertical="center" wrapText="1"/>
    </xf>
    <xf numFmtId="167" fontId="31" fillId="5" borderId="0" xfId="0" applyNumberFormat="1" applyFont="1" applyFill="1" applyAlignment="1">
      <alignment horizontal="left" vertical="center" wrapText="1"/>
    </xf>
    <xf numFmtId="165" fontId="20" fillId="3" borderId="0" xfId="0" applyNumberFormat="1" applyFont="1" applyFill="1" applyAlignment="1" applyProtection="1">
      <alignment horizontal="center" vertical="center" wrapText="1"/>
      <protection hidden="1"/>
    </xf>
    <xf numFmtId="0" fontId="20" fillId="6" borderId="0" xfId="0" applyFont="1" applyFill="1" applyAlignment="1" applyProtection="1">
      <alignment horizontal="center" vertical="center" wrapText="1"/>
      <protection hidden="1"/>
    </xf>
    <xf numFmtId="164" fontId="20" fillId="0" borderId="0" xfId="0" applyNumberFormat="1" applyFont="1" applyAlignment="1">
      <alignment horizontal="left" vertical="center" wrapText="1"/>
    </xf>
    <xf numFmtId="164" fontId="21" fillId="0" borderId="0" xfId="0" applyNumberFormat="1" applyFont="1" applyAlignment="1">
      <alignment horizontal="left" vertical="center" wrapText="1"/>
    </xf>
    <xf numFmtId="167" fontId="29" fillId="5" borderId="0" xfId="0" applyNumberFormat="1" applyFont="1" applyFill="1" applyAlignment="1" applyProtection="1">
      <alignment horizontal="center" vertical="center" wrapText="1"/>
      <protection hidden="1"/>
    </xf>
    <xf numFmtId="164" fontId="29" fillId="0" borderId="0" xfId="0" applyNumberFormat="1" applyFont="1" applyAlignment="1">
      <alignment horizontal="left" vertical="center" wrapText="1"/>
    </xf>
    <xf numFmtId="165" fontId="30" fillId="6" borderId="0" xfId="0" applyNumberFormat="1" applyFont="1" applyFill="1" applyAlignment="1" applyProtection="1">
      <alignment horizontal="center" vertical="center" wrapText="1"/>
      <protection hidden="1"/>
    </xf>
    <xf numFmtId="165" fontId="30" fillId="0" borderId="0" xfId="0" applyNumberFormat="1" applyFont="1" applyAlignment="1">
      <alignment horizontal="left" vertical="center" wrapText="1"/>
    </xf>
    <xf numFmtId="165" fontId="19" fillId="0" borderId="0" xfId="0" applyNumberFormat="1" applyFont="1" applyAlignment="1">
      <alignment horizontal="left" vertical="center" wrapText="1"/>
    </xf>
    <xf numFmtId="165" fontId="20" fillId="0" borderId="0" xfId="0" applyNumberFormat="1" applyFont="1" applyAlignment="1" applyProtection="1">
      <alignment horizontal="center" vertical="center" wrapText="1"/>
      <protection locked="0"/>
    </xf>
    <xf numFmtId="165" fontId="30" fillId="0" borderId="0" xfId="0" applyNumberFormat="1" applyFont="1" applyAlignment="1">
      <alignment horizontal="center" vertical="center" wrapText="1"/>
    </xf>
    <xf numFmtId="165" fontId="27" fillId="0" borderId="0" xfId="0" applyNumberFormat="1" applyFont="1" applyAlignment="1">
      <alignment horizontal="left" vertical="center" wrapText="1"/>
    </xf>
    <xf numFmtId="0" fontId="30" fillId="0" borderId="0" xfId="0" applyFont="1" applyAlignment="1">
      <alignment horizontal="left" vertical="center" wrapText="1"/>
    </xf>
    <xf numFmtId="0" fontId="21" fillId="0" borderId="0" xfId="0" applyFont="1" applyAlignment="1" applyProtection="1">
      <alignment horizontal="left" vertical="center" wrapText="1"/>
      <protection locked="0"/>
    </xf>
    <xf numFmtId="0" fontId="22" fillId="0" borderId="0" xfId="0" applyFont="1" applyAlignment="1">
      <alignment horizontal="center" vertical="center" wrapText="1"/>
    </xf>
    <xf numFmtId="0" fontId="22" fillId="0" borderId="0" xfId="0" applyFont="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35" fillId="0" borderId="0" xfId="0" applyFont="1" applyAlignment="1" applyProtection="1">
      <alignment horizontal="left" vertical="center"/>
      <protection locked="0"/>
    </xf>
    <xf numFmtId="0" fontId="36" fillId="0" borderId="0" xfId="0" applyFont="1" applyAlignment="1" applyProtection="1">
      <alignment horizontal="center" vertical="center"/>
      <protection locked="0"/>
    </xf>
    <xf numFmtId="0" fontId="20" fillId="0" borderId="0" xfId="0" applyFont="1" applyAlignment="1" applyProtection="1">
      <alignment horizontal="left" vertical="center"/>
      <protection locked="0"/>
    </xf>
    <xf numFmtId="0" fontId="21" fillId="0" borderId="0" xfId="0" applyFont="1" applyAlignment="1" applyProtection="1">
      <alignment horizontal="left" vertical="center"/>
      <protection locked="0"/>
    </xf>
    <xf numFmtId="0" fontId="19" fillId="0" borderId="0" xfId="0" applyFont="1" applyAlignment="1">
      <alignment vertical="center" wrapText="1"/>
    </xf>
    <xf numFmtId="0" fontId="37" fillId="6" borderId="0" xfId="0" applyFont="1" applyFill="1" applyAlignment="1">
      <alignment horizontal="left" vertical="center" wrapText="1"/>
    </xf>
    <xf numFmtId="165" fontId="19" fillId="0" borderId="0" xfId="0" applyNumberFormat="1" applyFont="1" applyAlignment="1">
      <alignment vertical="center" wrapText="1"/>
    </xf>
    <xf numFmtId="165" fontId="27" fillId="0" borderId="0" xfId="0" applyNumberFormat="1" applyFont="1" applyAlignment="1">
      <alignment vertical="center" wrapText="1"/>
    </xf>
    <xf numFmtId="0" fontId="19" fillId="0" borderId="0" xfId="0" applyFont="1" applyAlignment="1">
      <alignment horizontal="left" vertical="center"/>
    </xf>
    <xf numFmtId="0" fontId="20" fillId="0" borderId="0" xfId="0" applyFont="1" applyAlignment="1">
      <alignment horizontal="left" vertical="center"/>
    </xf>
    <xf numFmtId="0" fontId="21" fillId="0" borderId="0" xfId="0" applyFont="1" applyAlignment="1">
      <alignment horizontal="left" vertical="center"/>
    </xf>
    <xf numFmtId="0" fontId="35" fillId="0" borderId="0" xfId="0" applyFont="1" applyAlignment="1">
      <alignment horizontal="left" vertical="center"/>
    </xf>
    <xf numFmtId="0" fontId="36" fillId="0" borderId="0" xfId="0" applyFont="1" applyAlignment="1">
      <alignment horizontal="center" vertical="center"/>
    </xf>
    <xf numFmtId="0" fontId="22" fillId="0" borderId="0" xfId="0" applyFont="1" applyAlignment="1">
      <alignment horizontal="left" vertical="center"/>
    </xf>
    <xf numFmtId="0" fontId="22" fillId="0" borderId="0" xfId="0" applyFont="1" applyAlignment="1" applyProtection="1">
      <alignment horizontal="left" vertical="center"/>
      <protection locked="0"/>
    </xf>
    <xf numFmtId="0" fontId="24" fillId="0" borderId="0" xfId="0" applyFont="1" applyAlignment="1">
      <alignment horizontal="left" vertical="center" wrapText="1"/>
    </xf>
    <xf numFmtId="0" fontId="24" fillId="0" borderId="0" xfId="0" applyFont="1" applyAlignment="1" applyProtection="1">
      <alignment horizontal="left" vertical="center" wrapText="1"/>
      <protection locked="0"/>
    </xf>
    <xf numFmtId="49" fontId="29" fillId="6" borderId="0" xfId="0" applyNumberFormat="1" applyFont="1" applyFill="1" applyAlignment="1" applyProtection="1">
      <alignment horizontal="center" vertical="center" wrapText="1"/>
      <protection locked="0"/>
    </xf>
    <xf numFmtId="0" fontId="37" fillId="6" borderId="0" xfId="0" applyFont="1" applyFill="1" applyAlignment="1" applyProtection="1">
      <alignment horizontal="left" vertical="center" wrapText="1"/>
      <protection locked="0"/>
    </xf>
    <xf numFmtId="0" fontId="26" fillId="0" borderId="0" xfId="0" applyFont="1" applyAlignment="1">
      <alignment horizontal="left" vertical="center" wrapText="1"/>
    </xf>
    <xf numFmtId="0" fontId="26" fillId="0" borderId="0" xfId="0" applyFont="1" applyAlignment="1" applyProtection="1">
      <alignment horizontal="left" vertical="center" wrapText="1"/>
      <protection locked="0"/>
    </xf>
    <xf numFmtId="0" fontId="20" fillId="3" borderId="0" xfId="0" applyFont="1" applyFill="1" applyAlignment="1">
      <alignment horizontal="left" vertical="center" wrapText="1"/>
    </xf>
    <xf numFmtId="0" fontId="19" fillId="0" borderId="0" xfId="0" applyFont="1" applyAlignment="1" applyProtection="1">
      <alignment horizontal="left" vertical="center" wrapText="1"/>
      <protection locked="0"/>
    </xf>
    <xf numFmtId="0" fontId="20" fillId="0" borderId="0" xfId="0" applyFont="1" applyAlignment="1" applyProtection="1">
      <alignment horizontal="left" vertical="center" wrapText="1"/>
      <protection locked="0"/>
    </xf>
    <xf numFmtId="0" fontId="22" fillId="0" borderId="0" xfId="0" applyFont="1" applyAlignment="1">
      <alignment horizontal="left" vertical="center" wrapText="1"/>
    </xf>
    <xf numFmtId="0" fontId="22" fillId="0" borderId="0" xfId="0" applyFont="1" applyAlignment="1" applyProtection="1">
      <alignment horizontal="left" vertical="center" wrapText="1"/>
      <protection locked="0"/>
    </xf>
    <xf numFmtId="0" fontId="36" fillId="0" borderId="0" xfId="0" applyFont="1" applyAlignment="1" applyProtection="1">
      <alignment horizontal="left" vertical="center"/>
      <protection locked="0"/>
    </xf>
    <xf numFmtId="0" fontId="23" fillId="7" borderId="0" xfId="0" applyFont="1" applyFill="1" applyAlignment="1">
      <alignment horizontal="left" vertical="center" wrapText="1"/>
    </xf>
    <xf numFmtId="0" fontId="25" fillId="6" borderId="0" xfId="0" applyFont="1" applyFill="1" applyAlignment="1">
      <alignment horizontal="left" vertical="center" wrapText="1"/>
    </xf>
    <xf numFmtId="0" fontId="33" fillId="0" borderId="0" xfId="0" applyFont="1" applyAlignment="1">
      <alignment horizontal="left" vertical="top" wrapText="1"/>
    </xf>
    <xf numFmtId="0" fontId="34" fillId="0" borderId="0" xfId="0" applyFont="1" applyAlignment="1">
      <alignment horizontal="left" vertical="top" wrapText="1"/>
    </xf>
    <xf numFmtId="0" fontId="25" fillId="6" borderId="0" xfId="0" applyFont="1" applyFill="1" applyAlignment="1">
      <alignment vertical="center" wrapText="1"/>
    </xf>
    <xf numFmtId="0" fontId="33" fillId="0" borderId="0" xfId="0" applyFont="1" applyAlignment="1" applyProtection="1">
      <alignment horizontal="left" vertical="top" wrapText="1"/>
      <protection locked="0"/>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10" fillId="0" borderId="2" xfId="0" applyFont="1" applyBorder="1" applyAlignment="1">
      <alignment horizontal="left" vertical="center"/>
    </xf>
    <xf numFmtId="0" fontId="10" fillId="0" borderId="4" xfId="0" applyFont="1" applyBorder="1" applyAlignment="1">
      <alignment horizontal="left" vertical="center"/>
    </xf>
  </cellXfs>
  <cellStyles count="1">
    <cellStyle name="Normal" xfId="0" builtinId="0"/>
  </cellStyles>
  <dxfs count="0"/>
  <tableStyles count="0" defaultTableStyle="TableStyleMedium2" defaultPivotStyle="PivotStyleLight16"/>
  <colors>
    <mruColors>
      <color rgb="FFE0E0E0"/>
      <color rgb="FF009DD1"/>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33</xdr:row>
      <xdr:rowOff>151222</xdr:rowOff>
    </xdr:from>
    <xdr:to>
      <xdr:col>5</xdr:col>
      <xdr:colOff>179644</xdr:colOff>
      <xdr:row>36</xdr:row>
      <xdr:rowOff>121298</xdr:rowOff>
    </xdr:to>
    <xdr:grpSp>
      <xdr:nvGrpSpPr>
        <xdr:cNvPr id="2" name="Group 1">
          <a:extLst>
            <a:ext uri="{FF2B5EF4-FFF2-40B4-BE49-F238E27FC236}">
              <a16:creationId xmlns:a16="http://schemas.microsoft.com/office/drawing/2014/main" id="{F21E911D-32EC-7D49-8908-5943C2C48DE1}"/>
            </a:ext>
          </a:extLst>
        </xdr:cNvPr>
        <xdr:cNvGrpSpPr/>
      </xdr:nvGrpSpPr>
      <xdr:grpSpPr>
        <a:xfrm>
          <a:off x="0" y="9257122"/>
          <a:ext cx="8885494" cy="855901"/>
          <a:chOff x="300789" y="9792368"/>
          <a:chExt cx="7772400" cy="463884"/>
        </a:xfrm>
      </xdr:grpSpPr>
      <xdr:sp macro="" textlink="">
        <xdr:nvSpPr>
          <xdr:cNvPr id="4" name="Rectangle 3">
            <a:extLst>
              <a:ext uri="{FF2B5EF4-FFF2-40B4-BE49-F238E27FC236}">
                <a16:creationId xmlns:a16="http://schemas.microsoft.com/office/drawing/2014/main" id="{8618DE5B-7CEB-AB6D-42A0-768B2673C835}"/>
              </a:ext>
            </a:extLst>
          </xdr:cNvPr>
          <xdr:cNvSpPr/>
        </xdr:nvSpPr>
        <xdr:spPr>
          <a:xfrm>
            <a:off x="300789" y="9799052"/>
            <a:ext cx="7772400" cy="457200"/>
          </a:xfrm>
          <a:prstGeom prst="rect">
            <a:avLst/>
          </a:prstGeom>
          <a:solidFill>
            <a:srgbClr val="EFEFF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 name="TextBox 4">
            <a:extLst>
              <a:ext uri="{FF2B5EF4-FFF2-40B4-BE49-F238E27FC236}">
                <a16:creationId xmlns:a16="http://schemas.microsoft.com/office/drawing/2014/main" id="{11227837-7AD1-47C5-D57C-1506AB7B0F70}"/>
              </a:ext>
            </a:extLst>
          </xdr:cNvPr>
          <xdr:cNvSpPr txBox="1"/>
        </xdr:nvSpPr>
        <xdr:spPr>
          <a:xfrm>
            <a:off x="308643" y="9792368"/>
            <a:ext cx="5717486" cy="454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9728" rtlCol="0" anchor="ctr" anchorCtr="0"/>
          <a:lstStyle/>
          <a:p>
            <a:pPr>
              <a:lnSpc>
                <a:spcPts val="1600"/>
              </a:lnSpc>
            </a:pPr>
            <a:r>
              <a:rPr lang="en-US" sz="1050">
                <a:solidFill>
                  <a:schemeClr val="tx1"/>
                </a:solidFill>
                <a:latin typeface="Arial" panose="020B0604020202020204" pitchFamily="34" charset="0"/>
                <a:cs typeface="Arial" panose="020B0604020202020204" pitchFamily="34" charset="0"/>
              </a:rPr>
              <a:t>Mortgage Insurance provided by Essent Guaranty, Inc.</a:t>
            </a:r>
            <a:br>
              <a:rPr lang="en-US" sz="1050">
                <a:solidFill>
                  <a:schemeClr val="tx1"/>
                </a:solidFill>
                <a:latin typeface="Arial" panose="020B0604020202020204" pitchFamily="34" charset="0"/>
                <a:cs typeface="Arial" panose="020B0604020202020204" pitchFamily="34" charset="0"/>
              </a:rPr>
            </a:br>
            <a:r>
              <a:rPr lang="en-US" sz="1050">
                <a:solidFill>
                  <a:schemeClr val="tx1"/>
                </a:solidFill>
                <a:latin typeface="Arial" panose="020B0604020202020204" pitchFamily="34" charset="0"/>
                <a:cs typeface="Arial" panose="020B0604020202020204" pitchFamily="34" charset="0"/>
              </a:rPr>
              <a:t>© 2025 Essent Guaranty, Inc., All rights reserved. | essent.us</a:t>
            </a:r>
          </a:p>
        </xdr:txBody>
      </xdr:sp>
      <xdr:sp macro="" textlink="">
        <xdr:nvSpPr>
          <xdr:cNvPr id="6" name="TextBox 5">
            <a:extLst>
              <a:ext uri="{FF2B5EF4-FFF2-40B4-BE49-F238E27FC236}">
                <a16:creationId xmlns:a16="http://schemas.microsoft.com/office/drawing/2014/main" id="{10551A34-E453-BDA7-6565-812F6F27A87D}"/>
              </a:ext>
            </a:extLst>
          </xdr:cNvPr>
          <xdr:cNvSpPr txBox="1"/>
        </xdr:nvSpPr>
        <xdr:spPr>
          <a:xfrm>
            <a:off x="6283158" y="9971519"/>
            <a:ext cx="1730471" cy="1883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Ins="109728" rtlCol="0" anchor="t"/>
          <a:lstStyle/>
          <a:p>
            <a:pPr algn="r"/>
            <a:r>
              <a:rPr lang="en-US" sz="1050">
                <a:solidFill>
                  <a:schemeClr val="tx1"/>
                </a:solidFill>
                <a:latin typeface="Arial" panose="020B0604020202020204" pitchFamily="34" charset="0"/>
                <a:cs typeface="Arial" panose="020B0604020202020204" pitchFamily="34" charset="0"/>
              </a:rPr>
              <a:t>EGI-8689.001 (01/25)</a:t>
            </a:r>
          </a:p>
        </xdr:txBody>
      </xdr:sp>
    </xdr:grpSp>
    <xdr:clientData/>
  </xdr:twoCellAnchor>
  <xdr:twoCellAnchor>
    <xdr:from>
      <xdr:col>0</xdr:col>
      <xdr:colOff>16586</xdr:colOff>
      <xdr:row>0</xdr:row>
      <xdr:rowOff>0</xdr:rowOff>
    </xdr:from>
    <xdr:to>
      <xdr:col>5</xdr:col>
      <xdr:colOff>297228</xdr:colOff>
      <xdr:row>0</xdr:row>
      <xdr:rowOff>762000</xdr:rowOff>
    </xdr:to>
    <xdr:grpSp>
      <xdr:nvGrpSpPr>
        <xdr:cNvPr id="10" name="Group 9">
          <a:extLst>
            <a:ext uri="{FF2B5EF4-FFF2-40B4-BE49-F238E27FC236}">
              <a16:creationId xmlns:a16="http://schemas.microsoft.com/office/drawing/2014/main" id="{0944CA3F-1E3A-FC47-BAF5-A8005D335CE2}"/>
            </a:ext>
          </a:extLst>
        </xdr:cNvPr>
        <xdr:cNvGrpSpPr/>
      </xdr:nvGrpSpPr>
      <xdr:grpSpPr>
        <a:xfrm>
          <a:off x="16586" y="0"/>
          <a:ext cx="8957917" cy="762000"/>
          <a:chOff x="327526" y="0"/>
          <a:chExt cx="7849049" cy="577694"/>
        </a:xfrm>
      </xdr:grpSpPr>
      <xdr:pic>
        <xdr:nvPicPr>
          <xdr:cNvPr id="11" name="Picture 40">
            <a:extLst>
              <a:ext uri="{FF2B5EF4-FFF2-40B4-BE49-F238E27FC236}">
                <a16:creationId xmlns:a16="http://schemas.microsoft.com/office/drawing/2014/main" id="{A8508EBD-58F6-03C0-020C-9125DBC2BF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255" r="2255"/>
          <a:stretch/>
        </xdr:blipFill>
        <xdr:spPr bwMode="auto">
          <a:xfrm>
            <a:off x="327526" y="0"/>
            <a:ext cx="7849049" cy="577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 name="TextBox 15">
            <a:extLst>
              <a:ext uri="{FF2B5EF4-FFF2-40B4-BE49-F238E27FC236}">
                <a16:creationId xmlns:a16="http://schemas.microsoft.com/office/drawing/2014/main" id="{51B5655F-B55F-D669-BA72-279E108C194F}"/>
              </a:ext>
            </a:extLst>
          </xdr:cNvPr>
          <xdr:cNvSpPr txBox="1"/>
        </xdr:nvSpPr>
        <xdr:spPr>
          <a:xfrm>
            <a:off x="346576" y="12699"/>
            <a:ext cx="5947945" cy="56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nchorCtr="0"/>
          <a:lstStyle/>
          <a:p>
            <a:r>
              <a:rPr lang="en-US" sz="1800" b="1" i="0">
                <a:solidFill>
                  <a:srgbClr val="0057B8"/>
                </a:solidFill>
                <a:latin typeface="Arial" panose="020B0604020202020204" pitchFamily="34" charset="0"/>
                <a:ea typeface="Verdana" panose="020B0604030504040204" pitchFamily="34" charset="0"/>
                <a:cs typeface="Arial" panose="020B0604020202020204" pitchFamily="34" charset="0"/>
              </a:rPr>
              <a:t>2025 ARM DEMO TOOL WITH SCENARIOS</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32</xdr:row>
      <xdr:rowOff>532222</xdr:rowOff>
    </xdr:from>
    <xdr:to>
      <xdr:col>5</xdr:col>
      <xdr:colOff>179644</xdr:colOff>
      <xdr:row>35</xdr:row>
      <xdr:rowOff>222898</xdr:rowOff>
    </xdr:to>
    <xdr:grpSp>
      <xdr:nvGrpSpPr>
        <xdr:cNvPr id="9" name="Group 8">
          <a:extLst>
            <a:ext uri="{FF2B5EF4-FFF2-40B4-BE49-F238E27FC236}">
              <a16:creationId xmlns:a16="http://schemas.microsoft.com/office/drawing/2014/main" id="{8C4C1F33-F3EF-8B48-9610-137965EA9F27}"/>
            </a:ext>
          </a:extLst>
        </xdr:cNvPr>
        <xdr:cNvGrpSpPr/>
      </xdr:nvGrpSpPr>
      <xdr:grpSpPr>
        <a:xfrm>
          <a:off x="0" y="9257122"/>
          <a:ext cx="8885494" cy="852726"/>
          <a:chOff x="300789" y="9792368"/>
          <a:chExt cx="7772400" cy="463884"/>
        </a:xfrm>
      </xdr:grpSpPr>
      <xdr:sp macro="" textlink="">
        <xdr:nvSpPr>
          <xdr:cNvPr id="10" name="Rectangle 9">
            <a:extLst>
              <a:ext uri="{FF2B5EF4-FFF2-40B4-BE49-F238E27FC236}">
                <a16:creationId xmlns:a16="http://schemas.microsoft.com/office/drawing/2014/main" id="{742C7BE4-E8BC-936F-78AA-CC25CF72740B}"/>
              </a:ext>
            </a:extLst>
          </xdr:cNvPr>
          <xdr:cNvSpPr/>
        </xdr:nvSpPr>
        <xdr:spPr>
          <a:xfrm>
            <a:off x="300789" y="9799052"/>
            <a:ext cx="7772400" cy="457200"/>
          </a:xfrm>
          <a:prstGeom prst="rect">
            <a:avLst/>
          </a:prstGeom>
          <a:solidFill>
            <a:srgbClr val="EFEFF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1" name="TextBox 10">
            <a:extLst>
              <a:ext uri="{FF2B5EF4-FFF2-40B4-BE49-F238E27FC236}">
                <a16:creationId xmlns:a16="http://schemas.microsoft.com/office/drawing/2014/main" id="{474BBAAE-5E57-8897-6D61-E4D5BDB4CA86}"/>
              </a:ext>
            </a:extLst>
          </xdr:cNvPr>
          <xdr:cNvSpPr txBox="1"/>
        </xdr:nvSpPr>
        <xdr:spPr>
          <a:xfrm>
            <a:off x="308643" y="9792368"/>
            <a:ext cx="5717486" cy="454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9728" rtlCol="0" anchor="ctr" anchorCtr="0"/>
          <a:lstStyle/>
          <a:p>
            <a:pPr>
              <a:lnSpc>
                <a:spcPts val="1600"/>
              </a:lnSpc>
            </a:pPr>
            <a:r>
              <a:rPr lang="en-US" sz="1050">
                <a:solidFill>
                  <a:schemeClr val="tx1"/>
                </a:solidFill>
                <a:latin typeface="Arial" panose="020B0604020202020204" pitchFamily="34" charset="0"/>
                <a:cs typeface="Arial" panose="020B0604020202020204" pitchFamily="34" charset="0"/>
              </a:rPr>
              <a:t>Mortgage Insurance provided by Essent Guaranty, Inc.</a:t>
            </a:r>
            <a:br>
              <a:rPr lang="en-US" sz="1050">
                <a:solidFill>
                  <a:schemeClr val="tx1"/>
                </a:solidFill>
                <a:latin typeface="Arial" panose="020B0604020202020204" pitchFamily="34" charset="0"/>
                <a:cs typeface="Arial" panose="020B0604020202020204" pitchFamily="34" charset="0"/>
              </a:rPr>
            </a:br>
            <a:r>
              <a:rPr lang="en-US" sz="1050">
                <a:solidFill>
                  <a:schemeClr val="tx1"/>
                </a:solidFill>
                <a:latin typeface="Arial" panose="020B0604020202020204" pitchFamily="34" charset="0"/>
                <a:cs typeface="Arial" panose="020B0604020202020204" pitchFamily="34" charset="0"/>
              </a:rPr>
              <a:t>© 2025 Essent Guaranty, Inc., All rights reserved. | essent.us</a:t>
            </a:r>
          </a:p>
        </xdr:txBody>
      </xdr:sp>
      <xdr:sp macro="" textlink="">
        <xdr:nvSpPr>
          <xdr:cNvPr id="12" name="TextBox 11">
            <a:extLst>
              <a:ext uri="{FF2B5EF4-FFF2-40B4-BE49-F238E27FC236}">
                <a16:creationId xmlns:a16="http://schemas.microsoft.com/office/drawing/2014/main" id="{3ACD8E1D-314C-693A-A209-EC6261780A63}"/>
              </a:ext>
            </a:extLst>
          </xdr:cNvPr>
          <xdr:cNvSpPr txBox="1"/>
        </xdr:nvSpPr>
        <xdr:spPr>
          <a:xfrm>
            <a:off x="6283158" y="9971519"/>
            <a:ext cx="1730471" cy="1883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Ins="109728" rtlCol="0" anchor="t"/>
          <a:lstStyle/>
          <a:p>
            <a:pPr algn="r"/>
            <a:r>
              <a:rPr lang="en-US" sz="1050">
                <a:solidFill>
                  <a:schemeClr val="tx1"/>
                </a:solidFill>
                <a:latin typeface="Arial" panose="020B0604020202020204" pitchFamily="34" charset="0"/>
                <a:cs typeface="Arial" panose="020B0604020202020204" pitchFamily="34" charset="0"/>
              </a:rPr>
              <a:t>EGI-8689.001 (01/25)</a:t>
            </a:r>
          </a:p>
        </xdr:txBody>
      </xdr:sp>
    </xdr:grpSp>
    <xdr:clientData/>
  </xdr:twoCellAnchor>
  <xdr:twoCellAnchor>
    <xdr:from>
      <xdr:col>0</xdr:col>
      <xdr:colOff>16586</xdr:colOff>
      <xdr:row>0</xdr:row>
      <xdr:rowOff>0</xdr:rowOff>
    </xdr:from>
    <xdr:to>
      <xdr:col>5</xdr:col>
      <xdr:colOff>297228</xdr:colOff>
      <xdr:row>0</xdr:row>
      <xdr:rowOff>762000</xdr:rowOff>
    </xdr:to>
    <xdr:grpSp>
      <xdr:nvGrpSpPr>
        <xdr:cNvPr id="17" name="Group 16">
          <a:extLst>
            <a:ext uri="{FF2B5EF4-FFF2-40B4-BE49-F238E27FC236}">
              <a16:creationId xmlns:a16="http://schemas.microsoft.com/office/drawing/2014/main" id="{60BD5CEA-CE94-8C42-BE64-CEE0275DEEE5}"/>
            </a:ext>
          </a:extLst>
        </xdr:cNvPr>
        <xdr:cNvGrpSpPr/>
      </xdr:nvGrpSpPr>
      <xdr:grpSpPr>
        <a:xfrm>
          <a:off x="16586" y="0"/>
          <a:ext cx="8957917" cy="762000"/>
          <a:chOff x="327526" y="0"/>
          <a:chExt cx="7849049" cy="577694"/>
        </a:xfrm>
      </xdr:grpSpPr>
      <xdr:pic>
        <xdr:nvPicPr>
          <xdr:cNvPr id="18" name="Picture 40">
            <a:extLst>
              <a:ext uri="{FF2B5EF4-FFF2-40B4-BE49-F238E27FC236}">
                <a16:creationId xmlns:a16="http://schemas.microsoft.com/office/drawing/2014/main" id="{E385F2DA-0208-D319-0EA3-5D0B9BF40D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255" r="2255"/>
          <a:stretch/>
        </xdr:blipFill>
        <xdr:spPr bwMode="auto">
          <a:xfrm>
            <a:off x="327526" y="0"/>
            <a:ext cx="7849049" cy="577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3" name="TextBox 22">
            <a:extLst>
              <a:ext uri="{FF2B5EF4-FFF2-40B4-BE49-F238E27FC236}">
                <a16:creationId xmlns:a16="http://schemas.microsoft.com/office/drawing/2014/main" id="{32C70E48-A894-60BE-B926-7B3CB10C40EF}"/>
              </a:ext>
            </a:extLst>
          </xdr:cNvPr>
          <xdr:cNvSpPr txBox="1"/>
        </xdr:nvSpPr>
        <xdr:spPr>
          <a:xfrm>
            <a:off x="346576" y="12699"/>
            <a:ext cx="5947945" cy="56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nchorCtr="0"/>
          <a:lstStyle/>
          <a:p>
            <a:r>
              <a:rPr lang="en-US" sz="1800" b="1" i="0">
                <a:solidFill>
                  <a:srgbClr val="0057B8"/>
                </a:solidFill>
                <a:latin typeface="Arial" panose="020B0604020202020204" pitchFamily="34" charset="0"/>
                <a:ea typeface="Verdana" panose="020B0604030504040204" pitchFamily="34" charset="0"/>
                <a:cs typeface="Arial" panose="020B0604020202020204" pitchFamily="34" charset="0"/>
              </a:rPr>
              <a:t>2025 ARM DEMO TOOL WITH SCENARIOS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25400</xdr:colOff>
      <xdr:row>32</xdr:row>
      <xdr:rowOff>557622</xdr:rowOff>
    </xdr:from>
    <xdr:to>
      <xdr:col>5</xdr:col>
      <xdr:colOff>205044</xdr:colOff>
      <xdr:row>35</xdr:row>
      <xdr:rowOff>248298</xdr:rowOff>
    </xdr:to>
    <xdr:grpSp>
      <xdr:nvGrpSpPr>
        <xdr:cNvPr id="5" name="Group 4">
          <a:extLst>
            <a:ext uri="{FF2B5EF4-FFF2-40B4-BE49-F238E27FC236}">
              <a16:creationId xmlns:a16="http://schemas.microsoft.com/office/drawing/2014/main" id="{EAE8B21A-0C69-9D41-94B4-521B8DE4CC72}"/>
            </a:ext>
          </a:extLst>
        </xdr:cNvPr>
        <xdr:cNvGrpSpPr/>
      </xdr:nvGrpSpPr>
      <xdr:grpSpPr>
        <a:xfrm>
          <a:off x="25400" y="9272997"/>
          <a:ext cx="8885494" cy="852726"/>
          <a:chOff x="300789" y="9792368"/>
          <a:chExt cx="7772400" cy="463884"/>
        </a:xfrm>
      </xdr:grpSpPr>
      <xdr:sp macro="" textlink="">
        <xdr:nvSpPr>
          <xdr:cNvPr id="6" name="Rectangle 5">
            <a:extLst>
              <a:ext uri="{FF2B5EF4-FFF2-40B4-BE49-F238E27FC236}">
                <a16:creationId xmlns:a16="http://schemas.microsoft.com/office/drawing/2014/main" id="{D7943036-70C1-1EB9-82EA-38C084247B62}"/>
              </a:ext>
            </a:extLst>
          </xdr:cNvPr>
          <xdr:cNvSpPr/>
        </xdr:nvSpPr>
        <xdr:spPr>
          <a:xfrm>
            <a:off x="300789" y="9799052"/>
            <a:ext cx="7772400" cy="457200"/>
          </a:xfrm>
          <a:prstGeom prst="rect">
            <a:avLst/>
          </a:prstGeom>
          <a:solidFill>
            <a:srgbClr val="EFEFF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7" name="TextBox 6">
            <a:extLst>
              <a:ext uri="{FF2B5EF4-FFF2-40B4-BE49-F238E27FC236}">
                <a16:creationId xmlns:a16="http://schemas.microsoft.com/office/drawing/2014/main" id="{A0CF5FF4-59AF-6A8B-55DB-684118A9E3F4}"/>
              </a:ext>
            </a:extLst>
          </xdr:cNvPr>
          <xdr:cNvSpPr txBox="1"/>
        </xdr:nvSpPr>
        <xdr:spPr>
          <a:xfrm>
            <a:off x="308643" y="9792368"/>
            <a:ext cx="5717486" cy="454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9728" rtlCol="0" anchor="ctr" anchorCtr="0"/>
          <a:lstStyle/>
          <a:p>
            <a:pPr>
              <a:lnSpc>
                <a:spcPts val="1600"/>
              </a:lnSpc>
            </a:pPr>
            <a:r>
              <a:rPr lang="en-US" sz="1050">
                <a:solidFill>
                  <a:schemeClr val="tx1"/>
                </a:solidFill>
                <a:latin typeface="Arial" panose="020B0604020202020204" pitchFamily="34" charset="0"/>
                <a:cs typeface="Arial" panose="020B0604020202020204" pitchFamily="34" charset="0"/>
              </a:rPr>
              <a:t>Mortgage Insurance provided by Essent Guaranty, Inc.</a:t>
            </a:r>
            <a:br>
              <a:rPr lang="en-US" sz="1050">
                <a:solidFill>
                  <a:schemeClr val="tx1"/>
                </a:solidFill>
                <a:latin typeface="Arial" panose="020B0604020202020204" pitchFamily="34" charset="0"/>
                <a:cs typeface="Arial" panose="020B0604020202020204" pitchFamily="34" charset="0"/>
              </a:rPr>
            </a:br>
            <a:r>
              <a:rPr lang="en-US" sz="1050">
                <a:solidFill>
                  <a:schemeClr val="tx1"/>
                </a:solidFill>
                <a:latin typeface="Arial" panose="020B0604020202020204" pitchFamily="34" charset="0"/>
                <a:cs typeface="Arial" panose="020B0604020202020204" pitchFamily="34" charset="0"/>
              </a:rPr>
              <a:t>© 2025 Essent Guaranty, Inc., All rights reserved. | essent.us</a:t>
            </a:r>
          </a:p>
        </xdr:txBody>
      </xdr:sp>
      <xdr:sp macro="" textlink="">
        <xdr:nvSpPr>
          <xdr:cNvPr id="8" name="TextBox 7">
            <a:extLst>
              <a:ext uri="{FF2B5EF4-FFF2-40B4-BE49-F238E27FC236}">
                <a16:creationId xmlns:a16="http://schemas.microsoft.com/office/drawing/2014/main" id="{7DE02AAB-2747-F9C3-4B61-2D9CD48CCBF8}"/>
              </a:ext>
            </a:extLst>
          </xdr:cNvPr>
          <xdr:cNvSpPr txBox="1"/>
        </xdr:nvSpPr>
        <xdr:spPr>
          <a:xfrm>
            <a:off x="6283158" y="9971519"/>
            <a:ext cx="1730471" cy="1883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Ins="109728" rtlCol="0" anchor="t"/>
          <a:lstStyle/>
          <a:p>
            <a:pPr algn="r"/>
            <a:r>
              <a:rPr lang="en-US" sz="1050">
                <a:solidFill>
                  <a:schemeClr val="tx1"/>
                </a:solidFill>
                <a:latin typeface="Arial" panose="020B0604020202020204" pitchFamily="34" charset="0"/>
                <a:cs typeface="Arial" panose="020B0604020202020204" pitchFamily="34" charset="0"/>
              </a:rPr>
              <a:t>EGI-8689.001 (01/25)</a:t>
            </a:r>
          </a:p>
        </xdr:txBody>
      </xdr:sp>
    </xdr:grpSp>
    <xdr:clientData/>
  </xdr:twoCellAnchor>
  <xdr:twoCellAnchor>
    <xdr:from>
      <xdr:col>0</xdr:col>
      <xdr:colOff>41986</xdr:colOff>
      <xdr:row>0</xdr:row>
      <xdr:rowOff>12700</xdr:rowOff>
    </xdr:from>
    <xdr:to>
      <xdr:col>6</xdr:col>
      <xdr:colOff>5128</xdr:colOff>
      <xdr:row>0</xdr:row>
      <xdr:rowOff>774700</xdr:rowOff>
    </xdr:to>
    <xdr:grpSp>
      <xdr:nvGrpSpPr>
        <xdr:cNvPr id="9" name="Group 8">
          <a:extLst>
            <a:ext uri="{FF2B5EF4-FFF2-40B4-BE49-F238E27FC236}">
              <a16:creationId xmlns:a16="http://schemas.microsoft.com/office/drawing/2014/main" id="{419A2B28-8F64-F746-9535-0B5E169F1D11}"/>
            </a:ext>
          </a:extLst>
        </xdr:cNvPr>
        <xdr:cNvGrpSpPr/>
      </xdr:nvGrpSpPr>
      <xdr:grpSpPr>
        <a:xfrm>
          <a:off x="41986" y="12700"/>
          <a:ext cx="8945217" cy="762000"/>
          <a:chOff x="327526" y="0"/>
          <a:chExt cx="7849049" cy="577694"/>
        </a:xfrm>
      </xdr:grpSpPr>
      <xdr:pic>
        <xdr:nvPicPr>
          <xdr:cNvPr id="18" name="Picture 40">
            <a:extLst>
              <a:ext uri="{FF2B5EF4-FFF2-40B4-BE49-F238E27FC236}">
                <a16:creationId xmlns:a16="http://schemas.microsoft.com/office/drawing/2014/main" id="{A2CC9CD0-7DC2-8C11-40CE-E71F4D5664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255" r="2255"/>
          <a:stretch/>
        </xdr:blipFill>
        <xdr:spPr bwMode="auto">
          <a:xfrm>
            <a:off x="327526" y="0"/>
            <a:ext cx="7849049" cy="577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 name="TextBox 18">
            <a:extLst>
              <a:ext uri="{FF2B5EF4-FFF2-40B4-BE49-F238E27FC236}">
                <a16:creationId xmlns:a16="http://schemas.microsoft.com/office/drawing/2014/main" id="{EC4EE008-C0F5-41CB-0039-330C734E1638}"/>
              </a:ext>
            </a:extLst>
          </xdr:cNvPr>
          <xdr:cNvSpPr txBox="1"/>
        </xdr:nvSpPr>
        <xdr:spPr>
          <a:xfrm>
            <a:off x="346576" y="12699"/>
            <a:ext cx="5947945" cy="56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nchorCtr="0"/>
          <a:lstStyle/>
          <a:p>
            <a:r>
              <a:rPr lang="en-US" sz="1800" b="1" i="0">
                <a:solidFill>
                  <a:srgbClr val="0057B8"/>
                </a:solidFill>
                <a:latin typeface="Arial" panose="020B0604020202020204" pitchFamily="34" charset="0"/>
                <a:ea typeface="Verdana" panose="020B0604030504040204" pitchFamily="34" charset="0"/>
                <a:cs typeface="Arial" panose="020B0604020202020204" pitchFamily="34" charset="0"/>
              </a:rPr>
              <a:t>2025 ARM DEMO TOOL WITH SCENARIOS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78</xdr:row>
      <xdr:rowOff>12700</xdr:rowOff>
    </xdr:from>
    <xdr:to>
      <xdr:col>23</xdr:col>
      <xdr:colOff>482600</xdr:colOff>
      <xdr:row>81</xdr:row>
      <xdr:rowOff>190500</xdr:rowOff>
    </xdr:to>
    <xdr:grpSp>
      <xdr:nvGrpSpPr>
        <xdr:cNvPr id="5" name="Group 4">
          <a:extLst>
            <a:ext uri="{FF2B5EF4-FFF2-40B4-BE49-F238E27FC236}">
              <a16:creationId xmlns:a16="http://schemas.microsoft.com/office/drawing/2014/main" id="{AEACA70F-14C4-D940-9599-C72C2152F90A}"/>
            </a:ext>
          </a:extLst>
        </xdr:cNvPr>
        <xdr:cNvGrpSpPr/>
      </xdr:nvGrpSpPr>
      <xdr:grpSpPr>
        <a:xfrm>
          <a:off x="11163300" y="18776950"/>
          <a:ext cx="8616950" cy="777875"/>
          <a:chOff x="300789" y="9792368"/>
          <a:chExt cx="7782560" cy="463884"/>
        </a:xfrm>
      </xdr:grpSpPr>
      <xdr:sp macro="" textlink="">
        <xdr:nvSpPr>
          <xdr:cNvPr id="14" name="Rectangle 13">
            <a:extLst>
              <a:ext uri="{FF2B5EF4-FFF2-40B4-BE49-F238E27FC236}">
                <a16:creationId xmlns:a16="http://schemas.microsoft.com/office/drawing/2014/main" id="{31C4F9AA-E63C-EC2F-C97B-1AC499300549}"/>
              </a:ext>
            </a:extLst>
          </xdr:cNvPr>
          <xdr:cNvSpPr/>
        </xdr:nvSpPr>
        <xdr:spPr>
          <a:xfrm>
            <a:off x="300789" y="9799052"/>
            <a:ext cx="7782560" cy="457200"/>
          </a:xfrm>
          <a:prstGeom prst="rect">
            <a:avLst/>
          </a:prstGeom>
          <a:solidFill>
            <a:srgbClr val="EFEFF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5" name="TextBox 14">
            <a:extLst>
              <a:ext uri="{FF2B5EF4-FFF2-40B4-BE49-F238E27FC236}">
                <a16:creationId xmlns:a16="http://schemas.microsoft.com/office/drawing/2014/main" id="{E53C717C-7665-46E4-0488-B9C389BC009E}"/>
              </a:ext>
            </a:extLst>
          </xdr:cNvPr>
          <xdr:cNvSpPr txBox="1"/>
        </xdr:nvSpPr>
        <xdr:spPr>
          <a:xfrm>
            <a:off x="308643" y="9792368"/>
            <a:ext cx="5717486" cy="454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9728" rtlCol="0" anchor="ctr" anchorCtr="0"/>
          <a:lstStyle/>
          <a:p>
            <a:pPr>
              <a:lnSpc>
                <a:spcPct val="150000"/>
              </a:lnSpc>
            </a:pPr>
            <a:r>
              <a:rPr lang="en-US" sz="1050">
                <a:solidFill>
                  <a:schemeClr val="tx1"/>
                </a:solidFill>
                <a:latin typeface="Arial" panose="020B0604020202020204" pitchFamily="34" charset="0"/>
                <a:cs typeface="Arial" panose="020B0604020202020204" pitchFamily="34" charset="0"/>
              </a:rPr>
              <a:t>Mortgage Insurance provided by Essent Guaranty, Inc.</a:t>
            </a:r>
            <a:br>
              <a:rPr lang="en-US" sz="1050">
                <a:solidFill>
                  <a:schemeClr val="tx1"/>
                </a:solidFill>
                <a:latin typeface="Arial" panose="020B0604020202020204" pitchFamily="34" charset="0"/>
                <a:cs typeface="Arial" panose="020B0604020202020204" pitchFamily="34" charset="0"/>
              </a:rPr>
            </a:br>
            <a:r>
              <a:rPr lang="en-US" sz="1050">
                <a:solidFill>
                  <a:schemeClr val="tx1"/>
                </a:solidFill>
                <a:latin typeface="Arial" panose="020B0604020202020204" pitchFamily="34" charset="0"/>
                <a:cs typeface="Arial" panose="020B0604020202020204" pitchFamily="34" charset="0"/>
              </a:rPr>
              <a:t>© 2024 Essent Guaranty, Inc., All rights reserved. | essent.us</a:t>
            </a:r>
          </a:p>
        </xdr:txBody>
      </xdr:sp>
      <xdr:sp macro="" textlink="">
        <xdr:nvSpPr>
          <xdr:cNvPr id="16" name="TextBox 15">
            <a:extLst>
              <a:ext uri="{FF2B5EF4-FFF2-40B4-BE49-F238E27FC236}">
                <a16:creationId xmlns:a16="http://schemas.microsoft.com/office/drawing/2014/main" id="{2F8E9784-2AB2-64EC-7D74-54ECEF923625}"/>
              </a:ext>
            </a:extLst>
          </xdr:cNvPr>
          <xdr:cNvSpPr txBox="1"/>
        </xdr:nvSpPr>
        <xdr:spPr>
          <a:xfrm>
            <a:off x="6283158" y="9971519"/>
            <a:ext cx="1730471" cy="1883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Ins="109728" rtlCol="0" anchor="t"/>
          <a:lstStyle/>
          <a:p>
            <a:pPr algn="r"/>
            <a:r>
              <a:rPr lang="en-US" sz="1050">
                <a:solidFill>
                  <a:schemeClr val="tx1"/>
                </a:solidFill>
                <a:latin typeface="Arial" panose="020B0604020202020204" pitchFamily="34" charset="0"/>
                <a:cs typeface="Arial" panose="020B0604020202020204" pitchFamily="34" charset="0"/>
              </a:rPr>
              <a:t>     EGI-8629.004 (07/24)</a:t>
            </a:r>
          </a:p>
        </xdr:txBody>
      </xdr:sp>
    </xdr:grpSp>
    <xdr:clientData/>
  </xdr:twoCellAnchor>
  <xdr:twoCellAnchor>
    <xdr:from>
      <xdr:col>0</xdr:col>
      <xdr:colOff>49558</xdr:colOff>
      <xdr:row>0</xdr:row>
      <xdr:rowOff>25400</xdr:rowOff>
    </xdr:from>
    <xdr:to>
      <xdr:col>6</xdr:col>
      <xdr:colOff>12700</xdr:colOff>
      <xdr:row>0</xdr:row>
      <xdr:rowOff>787400</xdr:rowOff>
    </xdr:to>
    <xdr:grpSp>
      <xdr:nvGrpSpPr>
        <xdr:cNvPr id="24" name="Group 23">
          <a:extLst>
            <a:ext uri="{FF2B5EF4-FFF2-40B4-BE49-F238E27FC236}">
              <a16:creationId xmlns:a16="http://schemas.microsoft.com/office/drawing/2014/main" id="{7BF42C7D-709D-F543-BBA3-17343637C42A}"/>
            </a:ext>
          </a:extLst>
        </xdr:cNvPr>
        <xdr:cNvGrpSpPr/>
      </xdr:nvGrpSpPr>
      <xdr:grpSpPr>
        <a:xfrm>
          <a:off x="49558" y="25400"/>
          <a:ext cx="8945217" cy="762000"/>
          <a:chOff x="327526" y="0"/>
          <a:chExt cx="7849049" cy="577694"/>
        </a:xfrm>
      </xdr:grpSpPr>
      <xdr:pic>
        <xdr:nvPicPr>
          <xdr:cNvPr id="25" name="Picture 40">
            <a:extLst>
              <a:ext uri="{FF2B5EF4-FFF2-40B4-BE49-F238E27FC236}">
                <a16:creationId xmlns:a16="http://schemas.microsoft.com/office/drawing/2014/main" id="{DA514145-CE70-2F79-8BC5-3BABBCE5DB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255" r="2255"/>
          <a:stretch/>
        </xdr:blipFill>
        <xdr:spPr bwMode="auto">
          <a:xfrm>
            <a:off x="327526" y="0"/>
            <a:ext cx="7849049" cy="577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6" name="TextBox 25">
            <a:extLst>
              <a:ext uri="{FF2B5EF4-FFF2-40B4-BE49-F238E27FC236}">
                <a16:creationId xmlns:a16="http://schemas.microsoft.com/office/drawing/2014/main" id="{1726317A-9F1A-0E8F-B0DC-F23FFE5A57FD}"/>
              </a:ext>
            </a:extLst>
          </xdr:cNvPr>
          <xdr:cNvSpPr txBox="1"/>
        </xdr:nvSpPr>
        <xdr:spPr>
          <a:xfrm>
            <a:off x="346576" y="12699"/>
            <a:ext cx="5947945" cy="56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nchorCtr="0"/>
          <a:lstStyle/>
          <a:p>
            <a:r>
              <a:rPr lang="en-US" sz="1800" b="1" i="0">
                <a:solidFill>
                  <a:srgbClr val="0057B8"/>
                </a:solidFill>
                <a:latin typeface="Arial" panose="020B0604020202020204" pitchFamily="34" charset="0"/>
                <a:ea typeface="Verdana" panose="020B0604030504040204" pitchFamily="34" charset="0"/>
                <a:cs typeface="Arial" panose="020B0604020202020204" pitchFamily="34" charset="0"/>
              </a:rPr>
              <a:t>2025 ARM DEMO TOOL WITH SCENARIOS</a:t>
            </a:r>
          </a:p>
        </xdr:txBody>
      </xdr:sp>
    </xdr:grpSp>
    <xdr:clientData/>
  </xdr:twoCellAnchor>
  <xdr:twoCellAnchor>
    <xdr:from>
      <xdr:col>0</xdr:col>
      <xdr:colOff>20272</xdr:colOff>
      <xdr:row>32</xdr:row>
      <xdr:rowOff>583022</xdr:rowOff>
    </xdr:from>
    <xdr:to>
      <xdr:col>5</xdr:col>
      <xdr:colOff>199916</xdr:colOff>
      <xdr:row>37</xdr:row>
      <xdr:rowOff>32398</xdr:rowOff>
    </xdr:to>
    <xdr:grpSp>
      <xdr:nvGrpSpPr>
        <xdr:cNvPr id="27" name="Group 26">
          <a:extLst>
            <a:ext uri="{FF2B5EF4-FFF2-40B4-BE49-F238E27FC236}">
              <a16:creationId xmlns:a16="http://schemas.microsoft.com/office/drawing/2014/main" id="{0AD7DB63-E688-9947-AF89-0C940EF9E3E5}"/>
            </a:ext>
          </a:extLst>
        </xdr:cNvPr>
        <xdr:cNvGrpSpPr/>
      </xdr:nvGrpSpPr>
      <xdr:grpSpPr>
        <a:xfrm>
          <a:off x="20272" y="9822272"/>
          <a:ext cx="8885494" cy="801926"/>
          <a:chOff x="300789" y="9792368"/>
          <a:chExt cx="7772400" cy="463884"/>
        </a:xfrm>
      </xdr:grpSpPr>
      <xdr:sp macro="" textlink="">
        <xdr:nvSpPr>
          <xdr:cNvPr id="28" name="Rectangle 27">
            <a:extLst>
              <a:ext uri="{FF2B5EF4-FFF2-40B4-BE49-F238E27FC236}">
                <a16:creationId xmlns:a16="http://schemas.microsoft.com/office/drawing/2014/main" id="{450B32A4-4DBE-C489-11BE-04314D063D80}"/>
              </a:ext>
            </a:extLst>
          </xdr:cNvPr>
          <xdr:cNvSpPr/>
        </xdr:nvSpPr>
        <xdr:spPr>
          <a:xfrm>
            <a:off x="300789" y="9799052"/>
            <a:ext cx="7772400" cy="457200"/>
          </a:xfrm>
          <a:prstGeom prst="rect">
            <a:avLst/>
          </a:prstGeom>
          <a:solidFill>
            <a:srgbClr val="EFEFF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TextBox 28">
            <a:extLst>
              <a:ext uri="{FF2B5EF4-FFF2-40B4-BE49-F238E27FC236}">
                <a16:creationId xmlns:a16="http://schemas.microsoft.com/office/drawing/2014/main" id="{5BB4FD72-9A09-CAC5-B87D-7454CC11B072}"/>
              </a:ext>
            </a:extLst>
          </xdr:cNvPr>
          <xdr:cNvSpPr txBox="1"/>
        </xdr:nvSpPr>
        <xdr:spPr>
          <a:xfrm>
            <a:off x="308643" y="9792368"/>
            <a:ext cx="5717486" cy="454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9728" rtlCol="0" anchor="ctr" anchorCtr="0"/>
          <a:lstStyle/>
          <a:p>
            <a:pPr>
              <a:lnSpc>
                <a:spcPts val="1600"/>
              </a:lnSpc>
            </a:pPr>
            <a:r>
              <a:rPr lang="en-US" sz="1050">
                <a:solidFill>
                  <a:schemeClr val="tx1"/>
                </a:solidFill>
                <a:latin typeface="Arial" panose="020B0604020202020204" pitchFamily="34" charset="0"/>
                <a:cs typeface="Arial" panose="020B0604020202020204" pitchFamily="34" charset="0"/>
              </a:rPr>
              <a:t>Mortgage Insurance provided by Essent Guaranty, Inc.</a:t>
            </a:r>
            <a:br>
              <a:rPr lang="en-US" sz="1050">
                <a:solidFill>
                  <a:schemeClr val="tx1"/>
                </a:solidFill>
                <a:latin typeface="Arial" panose="020B0604020202020204" pitchFamily="34" charset="0"/>
                <a:cs typeface="Arial" panose="020B0604020202020204" pitchFamily="34" charset="0"/>
              </a:rPr>
            </a:br>
            <a:r>
              <a:rPr lang="en-US" sz="1050">
                <a:solidFill>
                  <a:schemeClr val="tx1"/>
                </a:solidFill>
                <a:latin typeface="Arial" panose="020B0604020202020204" pitchFamily="34" charset="0"/>
                <a:cs typeface="Arial" panose="020B0604020202020204" pitchFamily="34" charset="0"/>
              </a:rPr>
              <a:t>© 2025 Essent Guaranty, Inc., All rights reserved. | essent.us</a:t>
            </a:r>
          </a:p>
        </xdr:txBody>
      </xdr:sp>
      <xdr:sp macro="" textlink="">
        <xdr:nvSpPr>
          <xdr:cNvPr id="30" name="TextBox 29">
            <a:extLst>
              <a:ext uri="{FF2B5EF4-FFF2-40B4-BE49-F238E27FC236}">
                <a16:creationId xmlns:a16="http://schemas.microsoft.com/office/drawing/2014/main" id="{0E77FF89-61F5-132B-6B8F-85D6EFE346FA}"/>
              </a:ext>
            </a:extLst>
          </xdr:cNvPr>
          <xdr:cNvSpPr txBox="1"/>
        </xdr:nvSpPr>
        <xdr:spPr>
          <a:xfrm>
            <a:off x="6283158" y="9971519"/>
            <a:ext cx="1730471" cy="1883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Ins="109728" rtlCol="0" anchor="t"/>
          <a:lstStyle/>
          <a:p>
            <a:pPr algn="r"/>
            <a:r>
              <a:rPr lang="en-US" sz="1050">
                <a:solidFill>
                  <a:schemeClr val="tx1"/>
                </a:solidFill>
                <a:latin typeface="Arial" panose="020B0604020202020204" pitchFamily="34" charset="0"/>
                <a:cs typeface="Arial" panose="020B0604020202020204" pitchFamily="34" charset="0"/>
              </a:rPr>
              <a:t>EGI-8689.001 (01/25)</a:t>
            </a:r>
          </a:p>
        </xdr:txBody>
      </xdr:sp>
    </xdr:grp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D39AD-4E28-413C-9B83-94C9C9E7B208}">
  <dimension ref="A1:AM35"/>
  <sheetViews>
    <sheetView showGridLines="0" tabSelected="1" zoomScaleNormal="100" workbookViewId="0">
      <selection activeCell="G1" sqref="G1"/>
    </sheetView>
  </sheetViews>
  <sheetFormatPr defaultColWidth="8.7109375" defaultRowHeight="23.25" x14ac:dyDescent="0.25"/>
  <cols>
    <col min="1" max="1" width="59" style="93" bestFit="1" customWidth="1"/>
    <col min="2" max="2" width="17.140625" style="43" bestFit="1" customWidth="1"/>
    <col min="3" max="3" width="4.140625" style="43" customWidth="1"/>
    <col min="4" max="4" width="29.28515625" style="43" bestFit="1" customWidth="1"/>
    <col min="5" max="5" width="21" style="43" bestFit="1" customWidth="1"/>
    <col min="6" max="6" width="4" style="94" customWidth="1"/>
    <col min="7" max="7" width="8.7109375" style="42"/>
    <col min="8" max="8" width="12.7109375" style="42" bestFit="1" customWidth="1"/>
    <col min="9" max="9" width="11.28515625" style="42" bestFit="1" customWidth="1"/>
    <col min="10" max="39" width="8.7109375" style="42"/>
    <col min="40" max="16384" width="8.7109375" style="43"/>
  </cols>
  <sheetData>
    <row r="1" spans="1:39" ht="65.099999999999994" customHeight="1" x14ac:dyDescent="0.25">
      <c r="A1" s="38"/>
      <c r="B1" s="39"/>
      <c r="C1" s="39"/>
      <c r="D1" s="39"/>
      <c r="E1" s="39"/>
      <c r="F1" s="40"/>
      <c r="G1" s="41"/>
      <c r="H1" s="41"/>
    </row>
    <row r="2" spans="1:39" s="46" customFormat="1" ht="24.95" customHeight="1" x14ac:dyDescent="0.25">
      <c r="A2" s="120" t="s">
        <v>0</v>
      </c>
      <c r="B2" s="120"/>
      <c r="C2" s="120"/>
      <c r="D2" s="120"/>
      <c r="E2" s="120"/>
      <c r="F2" s="120"/>
      <c r="G2" s="44"/>
      <c r="H2" s="44"/>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row>
    <row r="3" spans="1:39" s="54" customFormat="1" ht="18" x14ac:dyDescent="0.25">
      <c r="A3" s="47" t="s">
        <v>1</v>
      </c>
      <c r="B3" s="48"/>
      <c r="C3" s="49"/>
      <c r="D3" s="50" t="s">
        <v>2</v>
      </c>
      <c r="E3" s="51"/>
      <c r="F3" s="52"/>
      <c r="G3" s="44"/>
      <c r="H3" s="44"/>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row>
    <row r="4" spans="1:39" s="54" customFormat="1" ht="18" x14ac:dyDescent="0.25">
      <c r="A4" s="55" t="s">
        <v>3</v>
      </c>
      <c r="B4" s="56">
        <v>0</v>
      </c>
      <c r="C4" s="57"/>
      <c r="D4" s="55" t="s">
        <v>4</v>
      </c>
      <c r="E4" s="58">
        <f>B10</f>
        <v>0</v>
      </c>
      <c r="F4" s="59"/>
      <c r="G4" s="44"/>
      <c r="H4" s="44"/>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row>
    <row r="5" spans="1:39" s="54" customFormat="1" ht="18" x14ac:dyDescent="0.25">
      <c r="A5" s="55" t="s">
        <v>5</v>
      </c>
      <c r="B5" s="56">
        <v>0</v>
      </c>
      <c r="C5" s="57"/>
      <c r="D5" s="55" t="s">
        <v>6</v>
      </c>
      <c r="E5" s="56">
        <v>0</v>
      </c>
      <c r="F5" s="60"/>
      <c r="G5" s="44"/>
      <c r="H5" s="44"/>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row>
    <row r="6" spans="1:39" s="54" customFormat="1" ht="18" x14ac:dyDescent="0.25">
      <c r="A6" s="55" t="s">
        <v>7</v>
      </c>
      <c r="B6" s="56">
        <v>0</v>
      </c>
      <c r="C6" s="57"/>
      <c r="D6" s="57"/>
      <c r="E6" s="58">
        <f>E4+E5</f>
        <v>0</v>
      </c>
      <c r="F6" s="59"/>
      <c r="G6" s="44"/>
      <c r="H6" s="44"/>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row>
    <row r="7" spans="1:39" s="54" customFormat="1" ht="18" x14ac:dyDescent="0.25">
      <c r="A7" s="55" t="s">
        <v>41</v>
      </c>
      <c r="B7" s="56">
        <v>0</v>
      </c>
      <c r="C7" s="57"/>
      <c r="D7" s="57"/>
      <c r="E7" s="61"/>
      <c r="F7" s="60"/>
      <c r="G7" s="44"/>
      <c r="H7" s="44"/>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row>
    <row r="8" spans="1:39" s="54" customFormat="1" ht="18" x14ac:dyDescent="0.25">
      <c r="A8" s="62" t="s">
        <v>8</v>
      </c>
      <c r="B8" s="63"/>
      <c r="C8" s="57"/>
      <c r="D8" s="57"/>
      <c r="E8" s="44"/>
      <c r="F8" s="60"/>
      <c r="G8" s="44"/>
      <c r="H8" s="44"/>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row>
    <row r="9" spans="1:39" s="54" customFormat="1" ht="18" x14ac:dyDescent="0.25">
      <c r="A9" s="55" t="s">
        <v>9</v>
      </c>
      <c r="B9" s="64">
        <v>0</v>
      </c>
      <c r="C9" s="65"/>
      <c r="D9" s="57" t="s">
        <v>10</v>
      </c>
      <c r="E9" s="66">
        <v>0</v>
      </c>
      <c r="F9" s="60"/>
      <c r="G9" s="44"/>
      <c r="H9" s="44"/>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row>
    <row r="10" spans="1:39" s="54" customFormat="1" ht="18" x14ac:dyDescent="0.25">
      <c r="A10" s="55" t="s">
        <v>11</v>
      </c>
      <c r="B10" s="67">
        <v>0</v>
      </c>
      <c r="C10" s="68"/>
      <c r="D10" s="57" t="s">
        <v>12</v>
      </c>
      <c r="E10" s="69" t="str">
        <f>IF(B10=0,"-",PMT(B10/12,E9,-B9,0,0))</f>
        <v>-</v>
      </c>
      <c r="F10" s="59"/>
      <c r="G10" s="44"/>
      <c r="H10" s="44"/>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row>
    <row r="11" spans="1:39" s="54" customFormat="1" ht="18" x14ac:dyDescent="0.25">
      <c r="A11" s="47" t="s">
        <v>13</v>
      </c>
      <c r="B11" s="70"/>
      <c r="C11" s="57"/>
      <c r="D11" s="57"/>
      <c r="E11" s="57"/>
      <c r="F11" s="60"/>
      <c r="G11" s="44"/>
      <c r="H11" s="44"/>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row>
    <row r="12" spans="1:39" s="54" customFormat="1" ht="18" x14ac:dyDescent="0.25">
      <c r="A12" s="71" t="s">
        <v>14</v>
      </c>
      <c r="B12" s="44"/>
      <c r="C12" s="57"/>
      <c r="D12" s="121" t="s">
        <v>15</v>
      </c>
      <c r="E12" s="121"/>
      <c r="F12" s="52"/>
      <c r="G12" s="44"/>
      <c r="H12" s="44"/>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row>
    <row r="13" spans="1:39" s="54" customFormat="1" ht="18" x14ac:dyDescent="0.25">
      <c r="A13" s="55" t="s">
        <v>16</v>
      </c>
      <c r="B13" s="73">
        <f>B10</f>
        <v>0</v>
      </c>
      <c r="C13" s="74"/>
      <c r="D13" s="57" t="s">
        <v>17</v>
      </c>
      <c r="E13" s="73">
        <v>0</v>
      </c>
      <c r="F13" s="59"/>
      <c r="G13" s="44"/>
      <c r="H13" s="44"/>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row>
    <row r="14" spans="1:39" s="54" customFormat="1" ht="18" x14ac:dyDescent="0.25">
      <c r="A14" s="55" t="s">
        <v>18</v>
      </c>
      <c r="B14" s="56">
        <v>0</v>
      </c>
      <c r="C14" s="74"/>
      <c r="D14" s="57" t="s">
        <v>19</v>
      </c>
      <c r="E14" s="73">
        <v>0</v>
      </c>
      <c r="F14" s="59"/>
      <c r="G14" s="44"/>
      <c r="H14" s="44"/>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row>
    <row r="15" spans="1:39" s="54" customFormat="1" ht="31.5" x14ac:dyDescent="0.25">
      <c r="A15" s="62"/>
      <c r="B15" s="73">
        <f>B13+B14</f>
        <v>0</v>
      </c>
      <c r="C15" s="74"/>
      <c r="D15" s="49" t="s">
        <v>20</v>
      </c>
      <c r="E15" s="73">
        <f>MROUND(F15,0.125%)</f>
        <v>0</v>
      </c>
      <c r="F15" s="75">
        <f>E13+E14</f>
        <v>0</v>
      </c>
      <c r="G15" s="44"/>
      <c r="H15" s="44"/>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row>
    <row r="16" spans="1:39" s="54" customFormat="1" ht="18" x14ac:dyDescent="0.25">
      <c r="A16" s="55" t="s">
        <v>21</v>
      </c>
      <c r="B16" s="56">
        <v>0</v>
      </c>
      <c r="C16" s="74"/>
      <c r="D16" s="49"/>
      <c r="E16" s="57"/>
      <c r="F16" s="60"/>
      <c r="G16" s="44"/>
      <c r="H16" s="44"/>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row>
    <row r="17" spans="1:39" s="54" customFormat="1" ht="18" x14ac:dyDescent="0.25">
      <c r="A17" s="55" t="s">
        <v>12</v>
      </c>
      <c r="B17" s="76" t="str">
        <f>IF(B16=0,"-",PMT(B16/12,E9,-B9,0,0))</f>
        <v>-</v>
      </c>
      <c r="C17" s="74"/>
      <c r="D17" s="49"/>
      <c r="E17" s="57"/>
      <c r="F17" s="60"/>
      <c r="G17" s="44"/>
      <c r="H17" s="44"/>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row>
    <row r="18" spans="1:39" s="54" customFormat="1" ht="18" x14ac:dyDescent="0.25">
      <c r="A18" s="55"/>
      <c r="B18" s="44"/>
      <c r="C18" s="74"/>
      <c r="D18" s="57"/>
      <c r="E18" s="57"/>
      <c r="F18" s="60"/>
      <c r="G18" s="44"/>
      <c r="H18" s="44"/>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row>
    <row r="19" spans="1:39" s="54" customFormat="1" ht="18" x14ac:dyDescent="0.25">
      <c r="A19" s="47" t="s">
        <v>42</v>
      </c>
      <c r="B19" s="77">
        <v>37</v>
      </c>
      <c r="C19" s="57"/>
      <c r="D19" s="121" t="s">
        <v>22</v>
      </c>
      <c r="E19" s="121"/>
      <c r="F19" s="52"/>
      <c r="G19" s="44"/>
      <c r="H19" s="44"/>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row>
    <row r="20" spans="1:39" s="54" customFormat="1" ht="18" x14ac:dyDescent="0.25">
      <c r="A20" s="55" t="s">
        <v>23</v>
      </c>
      <c r="B20" s="56">
        <v>0</v>
      </c>
      <c r="C20" s="78"/>
      <c r="D20" s="57" t="s">
        <v>24</v>
      </c>
      <c r="E20" s="73">
        <f>B13</f>
        <v>0</v>
      </c>
      <c r="F20" s="59"/>
      <c r="G20" s="44"/>
      <c r="H20" s="44"/>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row>
    <row r="21" spans="1:39" s="54" customFormat="1" ht="18" x14ac:dyDescent="0.25">
      <c r="A21" s="55" t="s">
        <v>19</v>
      </c>
      <c r="B21" s="73">
        <f>B7</f>
        <v>0</v>
      </c>
      <c r="C21" s="78"/>
      <c r="D21" s="57" t="s">
        <v>25</v>
      </c>
      <c r="E21" s="73">
        <f>B4</f>
        <v>0</v>
      </c>
      <c r="F21" s="59"/>
      <c r="G21" s="44"/>
      <c r="H21" s="44"/>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row>
    <row r="22" spans="1:39" s="54" customFormat="1" ht="30" x14ac:dyDescent="0.25">
      <c r="A22" s="55" t="s">
        <v>26</v>
      </c>
      <c r="B22" s="73">
        <f>MROUND(C22,0.125%)</f>
        <v>0</v>
      </c>
      <c r="C22" s="79">
        <f>B20+B21</f>
        <v>0</v>
      </c>
      <c r="D22" s="49"/>
      <c r="E22" s="80">
        <f t="shared" ref="E22" si="0">E20+E21</f>
        <v>0</v>
      </c>
      <c r="F22" s="59"/>
      <c r="G22" s="44"/>
      <c r="H22" s="44"/>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row>
    <row r="23" spans="1:39" s="54" customFormat="1" ht="18" x14ac:dyDescent="0.25">
      <c r="A23" s="55" t="s">
        <v>27</v>
      </c>
      <c r="B23" s="56">
        <v>0</v>
      </c>
      <c r="C23" s="81"/>
      <c r="D23" s="49"/>
      <c r="E23" s="57"/>
      <c r="F23" s="60"/>
      <c r="G23" s="44"/>
      <c r="H23" s="44"/>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row>
    <row r="24" spans="1:39" s="54" customFormat="1" ht="18" x14ac:dyDescent="0.25">
      <c r="A24" s="55" t="s">
        <v>12</v>
      </c>
      <c r="B24" s="82" t="str">
        <f>IF(B23=0,"-",PMT(B23/12,(E9-B19)+1,-E24,0,0))</f>
        <v>-</v>
      </c>
      <c r="C24" s="83"/>
      <c r="D24" s="84" t="s">
        <v>28</v>
      </c>
      <c r="E24" s="85">
        <v>0</v>
      </c>
      <c r="F24" s="60"/>
      <c r="G24" s="44"/>
      <c r="H24" s="44"/>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row>
    <row r="25" spans="1:39" s="54" customFormat="1" ht="18" x14ac:dyDescent="0.25">
      <c r="A25" s="55"/>
      <c r="B25" s="86"/>
      <c r="C25" s="83"/>
      <c r="D25" s="87"/>
      <c r="E25" s="57"/>
      <c r="F25" s="60"/>
      <c r="G25" s="44"/>
      <c r="H25" s="44"/>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row>
    <row r="26" spans="1:39" s="54" customFormat="1" ht="18" x14ac:dyDescent="0.25">
      <c r="A26" s="47" t="s">
        <v>43</v>
      </c>
      <c r="B26" s="77">
        <v>43</v>
      </c>
      <c r="C26" s="57"/>
      <c r="D26" s="121" t="s">
        <v>22</v>
      </c>
      <c r="E26" s="121"/>
      <c r="F26" s="52"/>
      <c r="G26" s="44"/>
      <c r="H26" s="44"/>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row>
    <row r="27" spans="1:39" s="54" customFormat="1" ht="18" x14ac:dyDescent="0.25">
      <c r="A27" s="55" t="s">
        <v>17</v>
      </c>
      <c r="B27" s="56">
        <v>0</v>
      </c>
      <c r="C27" s="57"/>
      <c r="D27" s="57" t="s">
        <v>24</v>
      </c>
      <c r="E27" s="73">
        <f>B23</f>
        <v>0</v>
      </c>
      <c r="F27" s="59"/>
      <c r="G27" s="44"/>
      <c r="H27" s="44"/>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row>
    <row r="28" spans="1:39" s="54" customFormat="1" ht="18" x14ac:dyDescent="0.25">
      <c r="A28" s="55" t="s">
        <v>19</v>
      </c>
      <c r="B28" s="73">
        <f>B7</f>
        <v>0</v>
      </c>
      <c r="C28" s="78"/>
      <c r="D28" s="57" t="s">
        <v>25</v>
      </c>
      <c r="E28" s="73">
        <f>B5</f>
        <v>0</v>
      </c>
      <c r="F28" s="59"/>
      <c r="G28" s="44"/>
      <c r="H28" s="44"/>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row>
    <row r="29" spans="1:39" s="54" customFormat="1" ht="30" x14ac:dyDescent="0.25">
      <c r="A29" s="55" t="s">
        <v>26</v>
      </c>
      <c r="B29" s="73">
        <f>MROUND(C29,0.125%)</f>
        <v>0</v>
      </c>
      <c r="C29" s="79">
        <f>B27+B28</f>
        <v>0</v>
      </c>
      <c r="D29" s="57"/>
      <c r="E29" s="73">
        <f t="shared" ref="E29" si="1">E27+E28</f>
        <v>0</v>
      </c>
      <c r="F29" s="59"/>
      <c r="G29" s="44"/>
      <c r="H29" s="44"/>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row>
    <row r="30" spans="1:39" s="54" customFormat="1" ht="18" x14ac:dyDescent="0.25">
      <c r="A30" s="55" t="s">
        <v>27</v>
      </c>
      <c r="B30" s="56">
        <v>0</v>
      </c>
      <c r="C30" s="88"/>
      <c r="D30" s="57"/>
      <c r="E30" s="57"/>
      <c r="F30" s="60"/>
      <c r="G30" s="44"/>
      <c r="H30" s="44"/>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row>
    <row r="31" spans="1:39" s="54" customFormat="1" ht="18" x14ac:dyDescent="0.25">
      <c r="A31" s="55" t="s">
        <v>12</v>
      </c>
      <c r="B31" s="69" t="str">
        <f>IF(B30=0,"-",PMT(B30/12,(E9-B26)+1,-E31,0,0))</f>
        <v>-</v>
      </c>
      <c r="C31" s="83"/>
      <c r="D31" s="84" t="s">
        <v>28</v>
      </c>
      <c r="E31" s="85">
        <v>0</v>
      </c>
      <c r="F31" s="60"/>
      <c r="G31" s="44"/>
      <c r="H31" s="44"/>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row>
    <row r="32" spans="1:39" s="91" customFormat="1" x14ac:dyDescent="0.25">
      <c r="A32" s="49"/>
      <c r="B32" s="57"/>
      <c r="C32" s="57"/>
      <c r="D32" s="57"/>
      <c r="E32" s="57"/>
      <c r="F32" s="89"/>
      <c r="G32" s="44"/>
      <c r="H32" s="44"/>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row>
    <row r="33" spans="1:39" s="91" customFormat="1" ht="45" customHeight="1" x14ac:dyDescent="0.25">
      <c r="A33" s="122" t="s">
        <v>29</v>
      </c>
      <c r="B33" s="123"/>
      <c r="C33" s="123"/>
      <c r="D33" s="123"/>
      <c r="E33" s="123"/>
      <c r="F33" s="92"/>
      <c r="G33" s="44"/>
      <c r="H33" s="44"/>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row>
    <row r="34" spans="1:39" x14ac:dyDescent="0.25">
      <c r="A34" s="38"/>
      <c r="B34" s="39"/>
      <c r="C34" s="39"/>
      <c r="D34" s="39"/>
      <c r="E34" s="39"/>
      <c r="F34" s="40"/>
      <c r="G34" s="41"/>
      <c r="H34" s="41"/>
    </row>
    <row r="35" spans="1:39" x14ac:dyDescent="0.25">
      <c r="A35" s="38"/>
      <c r="B35" s="39"/>
      <c r="C35" s="39"/>
      <c r="D35" s="39"/>
      <c r="E35" s="39"/>
      <c r="F35" s="40"/>
      <c r="G35" s="41"/>
      <c r="H35" s="41"/>
    </row>
  </sheetData>
  <sheetProtection algorithmName="SHA-512" hashValue="ajHvuFw54+esCmvUpoBIZhiDUk/tTL8Aep3FgFSdIiQ/ZE/YegvtsMJvfcUWoN+ahzT6rzTzlbqMSdghmxMrFQ==" saltValue="FqOJMyjxSrpMXghxwk7gxw==" spinCount="100000" sheet="1" objects="1" scenarios="1"/>
  <mergeCells count="5">
    <mergeCell ref="A2:F2"/>
    <mergeCell ref="D12:E12"/>
    <mergeCell ref="D19:E19"/>
    <mergeCell ref="D26:E26"/>
    <mergeCell ref="A33:E33"/>
  </mergeCells>
  <pageMargins left="0.7" right="0.7" top="0.75" bottom="0.75" header="0.3" footer="0.3"/>
  <pageSetup scale="63"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610CC-8064-4412-9A7D-3B4C4CA26937}">
  <dimension ref="A1:BE35"/>
  <sheetViews>
    <sheetView showGridLines="0" zoomScaleNormal="100" workbookViewId="0">
      <selection activeCell="G1" sqref="G1"/>
    </sheetView>
  </sheetViews>
  <sheetFormatPr defaultColWidth="8.7109375" defaultRowHeight="23.25" x14ac:dyDescent="0.25"/>
  <cols>
    <col min="1" max="1" width="59" style="93" bestFit="1" customWidth="1"/>
    <col min="2" max="2" width="17.140625" style="43" bestFit="1" customWidth="1"/>
    <col min="3" max="3" width="4.140625" style="43" customWidth="1"/>
    <col min="4" max="4" width="29.28515625" style="43" bestFit="1" customWidth="1"/>
    <col min="5" max="5" width="21" style="43" bestFit="1" customWidth="1"/>
    <col min="6" max="6" width="4" style="94" customWidth="1"/>
    <col min="7" max="7" width="8.7109375" style="42"/>
    <col min="8" max="8" width="12.7109375" style="42" bestFit="1" customWidth="1"/>
    <col min="9" max="9" width="11.28515625" style="42" bestFit="1" customWidth="1"/>
    <col min="10" max="57" width="8.7109375" style="42"/>
    <col min="58" max="16384" width="8.7109375" style="43"/>
  </cols>
  <sheetData>
    <row r="1" spans="1:57" ht="78.95" customHeight="1" x14ac:dyDescent="0.25">
      <c r="A1" s="38"/>
      <c r="B1" s="95"/>
      <c r="C1" s="95"/>
      <c r="D1" s="95"/>
      <c r="E1" s="95"/>
      <c r="F1" s="96"/>
    </row>
    <row r="2" spans="1:57" s="46" customFormat="1" ht="24.95" customHeight="1" x14ac:dyDescent="0.25">
      <c r="A2" s="120" t="s">
        <v>0</v>
      </c>
      <c r="B2" s="120"/>
      <c r="C2" s="120"/>
      <c r="D2" s="120"/>
      <c r="E2" s="120"/>
      <c r="F2" s="120"/>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row>
    <row r="3" spans="1:57" s="54" customFormat="1" ht="18.95" customHeight="1" x14ac:dyDescent="0.25">
      <c r="A3" s="72" t="s">
        <v>30</v>
      </c>
      <c r="B3" s="48"/>
      <c r="C3" s="49"/>
      <c r="D3" s="50" t="s">
        <v>2</v>
      </c>
      <c r="E3" s="51"/>
      <c r="F3" s="52"/>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row>
    <row r="4" spans="1:57" s="54" customFormat="1" ht="18" x14ac:dyDescent="0.25">
      <c r="A4" s="55" t="s">
        <v>3</v>
      </c>
      <c r="B4" s="56">
        <v>0</v>
      </c>
      <c r="C4" s="57"/>
      <c r="D4" s="55" t="s">
        <v>4</v>
      </c>
      <c r="E4" s="58">
        <f>B10</f>
        <v>0</v>
      </c>
      <c r="F4" s="59"/>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row>
    <row r="5" spans="1:57" s="54" customFormat="1" ht="18" x14ac:dyDescent="0.25">
      <c r="A5" s="55" t="s">
        <v>5</v>
      </c>
      <c r="B5" s="56">
        <v>0</v>
      </c>
      <c r="C5" s="57"/>
      <c r="D5" s="55" t="s">
        <v>6</v>
      </c>
      <c r="E5" s="56">
        <v>0</v>
      </c>
      <c r="F5" s="60"/>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row>
    <row r="6" spans="1:57" s="54" customFormat="1" ht="18" x14ac:dyDescent="0.25">
      <c r="A6" s="55" t="s">
        <v>7</v>
      </c>
      <c r="B6" s="56">
        <v>0</v>
      </c>
      <c r="C6" s="57"/>
      <c r="D6" s="55"/>
      <c r="E6" s="58">
        <f>E4+E5</f>
        <v>0</v>
      </c>
      <c r="F6" s="59"/>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row>
    <row r="7" spans="1:57" s="54" customFormat="1" ht="18" x14ac:dyDescent="0.25">
      <c r="A7" s="55" t="s">
        <v>41</v>
      </c>
      <c r="B7" s="56">
        <v>0</v>
      </c>
      <c r="C7" s="57"/>
      <c r="D7" s="55"/>
      <c r="E7" s="61"/>
      <c r="F7" s="60"/>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row>
    <row r="8" spans="1:57" s="54" customFormat="1" ht="18" x14ac:dyDescent="0.25">
      <c r="A8" s="97" t="s">
        <v>8</v>
      </c>
      <c r="B8" s="44"/>
      <c r="C8" s="57"/>
      <c r="D8" s="55"/>
      <c r="E8" s="44"/>
      <c r="F8" s="60"/>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row>
    <row r="9" spans="1:57" s="54" customFormat="1" ht="18" x14ac:dyDescent="0.25">
      <c r="A9" s="55" t="s">
        <v>9</v>
      </c>
      <c r="B9" s="64">
        <v>0</v>
      </c>
      <c r="C9" s="65"/>
      <c r="D9" s="55" t="s">
        <v>10</v>
      </c>
      <c r="E9" s="66">
        <v>0</v>
      </c>
      <c r="F9" s="60"/>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row>
    <row r="10" spans="1:57" s="54" customFormat="1" ht="18" x14ac:dyDescent="0.25">
      <c r="A10" s="55" t="s">
        <v>11</v>
      </c>
      <c r="B10" s="67">
        <v>0</v>
      </c>
      <c r="C10" s="68"/>
      <c r="D10" s="55" t="s">
        <v>12</v>
      </c>
      <c r="E10" s="69" t="str">
        <f>IF(B10=0,"-",PMT(B10/12,E9,-B9,0,0))</f>
        <v>-</v>
      </c>
      <c r="F10" s="59"/>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row>
    <row r="11" spans="1:57" s="54" customFormat="1" ht="18" x14ac:dyDescent="0.25">
      <c r="A11" s="72" t="s">
        <v>13</v>
      </c>
      <c r="B11" s="98"/>
      <c r="C11" s="57"/>
      <c r="D11" s="55"/>
      <c r="E11" s="44"/>
      <c r="F11" s="60"/>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row>
    <row r="12" spans="1:57" s="54" customFormat="1" ht="18" x14ac:dyDescent="0.25">
      <c r="A12" s="71" t="s">
        <v>14</v>
      </c>
      <c r="B12" s="44"/>
      <c r="C12" s="57"/>
      <c r="D12" s="124" t="s">
        <v>15</v>
      </c>
      <c r="E12" s="121"/>
      <c r="F12" s="52"/>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row>
    <row r="13" spans="1:57" s="54" customFormat="1" ht="18" x14ac:dyDescent="0.25">
      <c r="A13" s="55" t="s">
        <v>16</v>
      </c>
      <c r="B13" s="73">
        <f>B10</f>
        <v>0</v>
      </c>
      <c r="C13" s="74"/>
      <c r="D13" s="55" t="s">
        <v>17</v>
      </c>
      <c r="E13" s="73">
        <f>B6</f>
        <v>0</v>
      </c>
      <c r="F13" s="59"/>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row>
    <row r="14" spans="1:57" s="54" customFormat="1" ht="18" x14ac:dyDescent="0.25">
      <c r="A14" s="55" t="s">
        <v>18</v>
      </c>
      <c r="B14" s="56">
        <v>0</v>
      </c>
      <c r="C14" s="74"/>
      <c r="D14" s="55" t="s">
        <v>19</v>
      </c>
      <c r="E14" s="73">
        <f>B7</f>
        <v>0</v>
      </c>
      <c r="F14" s="59"/>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row>
    <row r="15" spans="1:57" s="54" customFormat="1" ht="31.5" x14ac:dyDescent="0.25">
      <c r="A15" s="97"/>
      <c r="B15" s="73">
        <f>B13+B14</f>
        <v>0</v>
      </c>
      <c r="C15" s="74"/>
      <c r="D15" s="97" t="s">
        <v>20</v>
      </c>
      <c r="E15" s="73">
        <f>MROUND(F15,0.125%)</f>
        <v>0</v>
      </c>
      <c r="F15" s="75">
        <f>E13+E14</f>
        <v>0</v>
      </c>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row>
    <row r="16" spans="1:57" s="54" customFormat="1" ht="18" x14ac:dyDescent="0.25">
      <c r="A16" s="55" t="s">
        <v>21</v>
      </c>
      <c r="B16" s="56">
        <v>0</v>
      </c>
      <c r="C16" s="74"/>
      <c r="D16" s="97"/>
      <c r="E16" s="57"/>
      <c r="F16" s="60"/>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row>
    <row r="17" spans="1:57" s="54" customFormat="1" ht="18" x14ac:dyDescent="0.25">
      <c r="A17" s="55" t="s">
        <v>12</v>
      </c>
      <c r="B17" s="76" t="str">
        <f>IF(B16=0,"-",PMT(B16/12,E9,-B9,0,0))</f>
        <v>-</v>
      </c>
      <c r="C17" s="74"/>
      <c r="D17" s="97"/>
      <c r="E17" s="57"/>
      <c r="F17" s="60"/>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row>
    <row r="18" spans="1:57" s="54" customFormat="1" ht="18" x14ac:dyDescent="0.25">
      <c r="A18" s="57"/>
      <c r="B18" s="44"/>
      <c r="C18" s="74"/>
      <c r="D18" s="55"/>
      <c r="E18" s="57"/>
      <c r="F18" s="60"/>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row>
    <row r="19" spans="1:57" s="54" customFormat="1" ht="18" x14ac:dyDescent="0.25">
      <c r="A19" s="72" t="s">
        <v>42</v>
      </c>
      <c r="B19" s="77">
        <v>61</v>
      </c>
      <c r="C19" s="57"/>
      <c r="D19" s="124" t="s">
        <v>22</v>
      </c>
      <c r="E19" s="121"/>
      <c r="F19" s="52"/>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row>
    <row r="20" spans="1:57" s="54" customFormat="1" ht="18" x14ac:dyDescent="0.25">
      <c r="A20" s="55" t="s">
        <v>23</v>
      </c>
      <c r="B20" s="56">
        <v>0</v>
      </c>
      <c r="C20" s="78"/>
      <c r="D20" s="55" t="s">
        <v>24</v>
      </c>
      <c r="E20" s="73">
        <f>B13</f>
        <v>0</v>
      </c>
      <c r="F20" s="59"/>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row>
    <row r="21" spans="1:57" s="54" customFormat="1" ht="18" x14ac:dyDescent="0.25">
      <c r="A21" s="55" t="s">
        <v>19</v>
      </c>
      <c r="B21" s="73">
        <f>B7</f>
        <v>0</v>
      </c>
      <c r="C21" s="78"/>
      <c r="D21" s="55" t="s">
        <v>25</v>
      </c>
      <c r="E21" s="73">
        <f>B4</f>
        <v>0</v>
      </c>
      <c r="F21" s="59"/>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row>
    <row r="22" spans="1:57" s="54" customFormat="1" ht="30" x14ac:dyDescent="0.25">
      <c r="A22" s="55" t="s">
        <v>26</v>
      </c>
      <c r="B22" s="73">
        <f>MROUND(C22,0.125%)</f>
        <v>0</v>
      </c>
      <c r="C22" s="79">
        <f>B20+B21</f>
        <v>0</v>
      </c>
      <c r="D22" s="97"/>
      <c r="E22" s="80">
        <f t="shared" ref="E22" si="0">E20+E21</f>
        <v>0</v>
      </c>
      <c r="F22" s="59"/>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row>
    <row r="23" spans="1:57" s="54" customFormat="1" ht="18" x14ac:dyDescent="0.25">
      <c r="A23" s="55" t="s">
        <v>27</v>
      </c>
      <c r="B23" s="56">
        <v>0</v>
      </c>
      <c r="C23" s="81"/>
      <c r="D23" s="97"/>
      <c r="E23" s="44"/>
      <c r="F23" s="60"/>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row>
    <row r="24" spans="1:57" s="54" customFormat="1" ht="18" x14ac:dyDescent="0.25">
      <c r="A24" s="55" t="s">
        <v>12</v>
      </c>
      <c r="B24" s="69" t="str">
        <f>IF(B23=0,"-",PMT(B23/12,(E9-B19)+1,-E24,0,0))</f>
        <v>-</v>
      </c>
      <c r="C24" s="83"/>
      <c r="D24" s="99" t="s">
        <v>28</v>
      </c>
      <c r="E24" s="85">
        <v>0</v>
      </c>
      <c r="F24" s="60"/>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row>
    <row r="25" spans="1:57" s="54" customFormat="1" ht="18" x14ac:dyDescent="0.25">
      <c r="A25" s="57"/>
      <c r="B25" s="86"/>
      <c r="C25" s="83"/>
      <c r="D25" s="100"/>
      <c r="E25" s="57"/>
      <c r="F25" s="60"/>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row>
    <row r="26" spans="1:57" s="54" customFormat="1" ht="18" x14ac:dyDescent="0.25">
      <c r="A26" s="72" t="s">
        <v>43</v>
      </c>
      <c r="B26" s="77">
        <v>67</v>
      </c>
      <c r="C26" s="57"/>
      <c r="D26" s="124" t="s">
        <v>22</v>
      </c>
      <c r="E26" s="121"/>
      <c r="F26" s="98"/>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row>
    <row r="27" spans="1:57" s="54" customFormat="1" ht="18" x14ac:dyDescent="0.25">
      <c r="A27" s="55" t="s">
        <v>17</v>
      </c>
      <c r="B27" s="56">
        <v>0</v>
      </c>
      <c r="C27" s="57"/>
      <c r="D27" s="55" t="s">
        <v>24</v>
      </c>
      <c r="E27" s="73">
        <f>B23</f>
        <v>0</v>
      </c>
      <c r="F27" s="59"/>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row>
    <row r="28" spans="1:57" s="54" customFormat="1" ht="18" x14ac:dyDescent="0.25">
      <c r="A28" s="55" t="s">
        <v>19</v>
      </c>
      <c r="B28" s="73">
        <f>B7</f>
        <v>0</v>
      </c>
      <c r="C28" s="78"/>
      <c r="D28" s="55" t="s">
        <v>25</v>
      </c>
      <c r="E28" s="73">
        <f>B5</f>
        <v>0</v>
      </c>
      <c r="F28" s="59"/>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row>
    <row r="29" spans="1:57" s="54" customFormat="1" ht="30" x14ac:dyDescent="0.25">
      <c r="A29" s="55" t="s">
        <v>26</v>
      </c>
      <c r="B29" s="73">
        <f>MROUND(C29,0.125%)</f>
        <v>0</v>
      </c>
      <c r="C29" s="79">
        <f>B27+B28</f>
        <v>0</v>
      </c>
      <c r="D29" s="55"/>
      <c r="E29" s="73">
        <f t="shared" ref="E29" si="1">E27+E28</f>
        <v>0</v>
      </c>
      <c r="F29" s="59"/>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row>
    <row r="30" spans="1:57" s="54" customFormat="1" ht="18" x14ac:dyDescent="0.25">
      <c r="A30" s="55" t="s">
        <v>27</v>
      </c>
      <c r="B30" s="56">
        <v>0</v>
      </c>
      <c r="C30" s="88"/>
      <c r="D30" s="55"/>
      <c r="E30" s="44"/>
      <c r="F30" s="60"/>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row>
    <row r="31" spans="1:57" s="54" customFormat="1" ht="18" x14ac:dyDescent="0.25">
      <c r="A31" s="55" t="s">
        <v>12</v>
      </c>
      <c r="B31" s="69" t="str">
        <f>IF(B30=0,"-",PMT(B30/12,(E9-B26)+1,-E31,0,0))</f>
        <v>-</v>
      </c>
      <c r="C31" s="83"/>
      <c r="D31" s="99" t="s">
        <v>28</v>
      </c>
      <c r="E31" s="85">
        <v>0</v>
      </c>
      <c r="F31" s="60"/>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row>
    <row r="32" spans="1:57" s="91" customFormat="1" x14ac:dyDescent="0.25">
      <c r="A32" s="49"/>
      <c r="B32" s="44"/>
      <c r="C32" s="57"/>
      <c r="D32" s="57"/>
      <c r="E32" s="57"/>
      <c r="F32" s="6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row>
    <row r="33" spans="1:57" s="91" customFormat="1" ht="45" customHeight="1" x14ac:dyDescent="0.25">
      <c r="A33" s="122" t="s">
        <v>29</v>
      </c>
      <c r="B33" s="122"/>
      <c r="C33" s="122"/>
      <c r="D33" s="122"/>
      <c r="E33" s="122"/>
      <c r="F33" s="6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row>
    <row r="34" spans="1:57" x14ac:dyDescent="0.25">
      <c r="A34" s="101"/>
      <c r="B34" s="102"/>
      <c r="C34" s="102"/>
      <c r="D34" s="102"/>
      <c r="E34" s="102"/>
      <c r="F34" s="103"/>
    </row>
    <row r="35" spans="1:57" x14ac:dyDescent="0.25">
      <c r="A35" s="104"/>
      <c r="B35" s="42"/>
      <c r="C35" s="42"/>
      <c r="D35" s="42"/>
      <c r="E35" s="42"/>
      <c r="F35" s="105"/>
    </row>
  </sheetData>
  <sheetProtection algorithmName="SHA-512" hashValue="y9TzaXWNXUg/oJpULFK+fXN08G+/OzISm4/vZMhTm7tzxEYMCrkkU46445toyIAb73UdFRgOO0R08N56gBR8Vg==" saltValue="Hbe+Y84I/yKlj1hBUmUz9Q==" spinCount="100000" sheet="1" objects="1" scenarios="1"/>
  <mergeCells count="5">
    <mergeCell ref="A2:F2"/>
    <mergeCell ref="D12:E12"/>
    <mergeCell ref="D19:E19"/>
    <mergeCell ref="D26:E26"/>
    <mergeCell ref="A33:E33"/>
  </mergeCells>
  <pageMargins left="0.7" right="0.7" top="0.75" bottom="0.75" header="0.3" footer="0.3"/>
  <pageSetup scale="63"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5F51C-4433-4FCA-A412-8D34EFE532B2}">
  <dimension ref="A1:AX33"/>
  <sheetViews>
    <sheetView showGridLines="0" zoomScaleNormal="100" workbookViewId="0">
      <selection activeCell="G35" sqref="G35"/>
    </sheetView>
  </sheetViews>
  <sheetFormatPr defaultColWidth="8.7109375" defaultRowHeight="23.25" x14ac:dyDescent="0.25"/>
  <cols>
    <col min="1" max="1" width="59" style="93" bestFit="1" customWidth="1"/>
    <col min="2" max="2" width="17.140625" style="107" bestFit="1" customWidth="1"/>
    <col min="3" max="3" width="4.140625" style="107" customWidth="1"/>
    <col min="4" max="4" width="29.28515625" style="107" bestFit="1" customWidth="1"/>
    <col min="5" max="5" width="21" style="107" bestFit="1" customWidth="1"/>
    <col min="6" max="6" width="4.140625" style="119" customWidth="1"/>
    <col min="7" max="7" width="8.7109375" style="106"/>
    <col min="8" max="8" width="12.7109375" style="106" bestFit="1" customWidth="1"/>
    <col min="9" max="9" width="11.28515625" style="106" bestFit="1" customWidth="1"/>
    <col min="10" max="50" width="8.7109375" style="106"/>
    <col min="51" max="16384" width="8.7109375" style="107"/>
  </cols>
  <sheetData>
    <row r="1" spans="1:50" ht="78.95" customHeight="1" x14ac:dyDescent="0.25">
      <c r="A1" s="38"/>
      <c r="B1" s="95"/>
      <c r="C1" s="95"/>
      <c r="D1" s="95"/>
      <c r="E1" s="95"/>
      <c r="F1" s="96"/>
    </row>
    <row r="2" spans="1:50" s="109" customFormat="1" ht="24.95" customHeight="1" x14ac:dyDescent="0.25">
      <c r="A2" s="120" t="s">
        <v>0</v>
      </c>
      <c r="B2" s="120"/>
      <c r="C2" s="120"/>
      <c r="D2" s="120"/>
      <c r="E2" s="120"/>
      <c r="F2" s="120"/>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row>
    <row r="3" spans="1:50" s="113" customFormat="1" ht="18" x14ac:dyDescent="0.25">
      <c r="A3" s="72" t="s">
        <v>31</v>
      </c>
      <c r="B3" s="110"/>
      <c r="C3" s="49"/>
      <c r="D3" s="50" t="s">
        <v>2</v>
      </c>
      <c r="E3" s="111"/>
      <c r="F3" s="5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row>
    <row r="4" spans="1:50" s="113" customFormat="1" ht="18" x14ac:dyDescent="0.25">
      <c r="A4" s="57" t="s">
        <v>3</v>
      </c>
      <c r="B4" s="56">
        <v>0</v>
      </c>
      <c r="C4" s="57"/>
      <c r="D4" s="57" t="s">
        <v>4</v>
      </c>
      <c r="E4" s="58">
        <f>B10</f>
        <v>0</v>
      </c>
      <c r="F4" s="59"/>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row>
    <row r="5" spans="1:50" s="113" customFormat="1" ht="18" x14ac:dyDescent="0.25">
      <c r="A5" s="57" t="s">
        <v>5</v>
      </c>
      <c r="B5" s="56">
        <v>0</v>
      </c>
      <c r="C5" s="57"/>
      <c r="D5" s="57" t="s">
        <v>6</v>
      </c>
      <c r="E5" s="56">
        <v>0</v>
      </c>
      <c r="F5" s="60"/>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row>
    <row r="6" spans="1:50" s="113" customFormat="1" ht="18" x14ac:dyDescent="0.25">
      <c r="A6" s="57" t="s">
        <v>7</v>
      </c>
      <c r="B6" s="56">
        <v>0</v>
      </c>
      <c r="C6" s="57"/>
      <c r="D6" s="57"/>
      <c r="E6" s="58">
        <f>E4+E5</f>
        <v>0</v>
      </c>
      <c r="F6" s="59"/>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row>
    <row r="7" spans="1:50" s="113" customFormat="1" ht="18" x14ac:dyDescent="0.25">
      <c r="A7" s="57" t="s">
        <v>41</v>
      </c>
      <c r="B7" s="56">
        <v>0</v>
      </c>
      <c r="C7" s="57"/>
      <c r="D7" s="57"/>
      <c r="E7" s="61"/>
      <c r="F7" s="60"/>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row>
    <row r="8" spans="1:50" s="113" customFormat="1" ht="18" x14ac:dyDescent="0.25">
      <c r="A8" s="49" t="s">
        <v>8</v>
      </c>
      <c r="B8" s="44"/>
      <c r="C8" s="57"/>
      <c r="D8" s="57"/>
      <c r="E8" s="44"/>
      <c r="F8" s="60"/>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row>
    <row r="9" spans="1:50" s="113" customFormat="1" ht="18" x14ac:dyDescent="0.25">
      <c r="A9" s="57" t="s">
        <v>9</v>
      </c>
      <c r="B9" s="64">
        <v>0</v>
      </c>
      <c r="C9" s="65"/>
      <c r="D9" s="57" t="s">
        <v>10</v>
      </c>
      <c r="E9" s="66">
        <v>0</v>
      </c>
      <c r="F9" s="60"/>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row>
    <row r="10" spans="1:50" s="113" customFormat="1" ht="18" x14ac:dyDescent="0.25">
      <c r="A10" s="57" t="s">
        <v>11</v>
      </c>
      <c r="B10" s="67">
        <v>0</v>
      </c>
      <c r="C10" s="68"/>
      <c r="D10" s="57" t="s">
        <v>12</v>
      </c>
      <c r="E10" s="69" t="str">
        <f>IF(B10=0,"-",PMT(B10/12,E9,-B9,0,0))</f>
        <v>-</v>
      </c>
      <c r="F10" s="59"/>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row>
    <row r="11" spans="1:50" s="113" customFormat="1" ht="18" x14ac:dyDescent="0.25">
      <c r="A11" s="72" t="s">
        <v>13</v>
      </c>
      <c r="B11" s="98"/>
      <c r="C11" s="57"/>
      <c r="D11" s="57"/>
      <c r="E11" s="44"/>
      <c r="F11" s="60"/>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row>
    <row r="12" spans="1:50" s="113" customFormat="1" ht="18" x14ac:dyDescent="0.25">
      <c r="A12" s="114" t="s">
        <v>14</v>
      </c>
      <c r="B12" s="44"/>
      <c r="C12" s="57"/>
      <c r="D12" s="121" t="s">
        <v>15</v>
      </c>
      <c r="E12" s="121"/>
      <c r="F12" s="5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row>
    <row r="13" spans="1:50" s="113" customFormat="1" ht="18" x14ac:dyDescent="0.25">
      <c r="A13" s="57" t="s">
        <v>16</v>
      </c>
      <c r="B13" s="73">
        <f>B10</f>
        <v>0</v>
      </c>
      <c r="C13" s="74"/>
      <c r="D13" s="57" t="s">
        <v>17</v>
      </c>
      <c r="E13" s="73">
        <f>B6</f>
        <v>0</v>
      </c>
      <c r="F13" s="59"/>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row>
    <row r="14" spans="1:50" s="113" customFormat="1" ht="18" x14ac:dyDescent="0.25">
      <c r="A14" s="57" t="s">
        <v>18</v>
      </c>
      <c r="B14" s="56">
        <v>0</v>
      </c>
      <c r="C14" s="74"/>
      <c r="D14" s="57" t="s">
        <v>19</v>
      </c>
      <c r="E14" s="73">
        <f>B7</f>
        <v>0</v>
      </c>
      <c r="F14" s="59"/>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row>
    <row r="15" spans="1:50" s="113" customFormat="1" ht="31.5" x14ac:dyDescent="0.25">
      <c r="A15" s="49"/>
      <c r="B15" s="73">
        <f>B13+B14</f>
        <v>0</v>
      </c>
      <c r="C15" s="74"/>
      <c r="D15" s="49" t="s">
        <v>20</v>
      </c>
      <c r="E15" s="73">
        <f>MROUND(F15,0.125%)</f>
        <v>0</v>
      </c>
      <c r="F15" s="75">
        <f>E13+E14</f>
        <v>0</v>
      </c>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2"/>
    </row>
    <row r="16" spans="1:50" s="113" customFormat="1" ht="18" x14ac:dyDescent="0.25">
      <c r="A16" s="57" t="s">
        <v>21</v>
      </c>
      <c r="B16" s="56">
        <v>0</v>
      </c>
      <c r="C16" s="74"/>
      <c r="D16" s="49"/>
      <c r="E16" s="44"/>
      <c r="F16" s="60"/>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row>
    <row r="17" spans="1:50" s="113" customFormat="1" ht="18" x14ac:dyDescent="0.25">
      <c r="A17" s="57" t="s">
        <v>12</v>
      </c>
      <c r="B17" s="76" t="str">
        <f>IF(B16=0,"-",PMT(B16/12,E9,-B9,0,0))</f>
        <v>-</v>
      </c>
      <c r="C17" s="74"/>
      <c r="D17" s="49"/>
      <c r="E17" s="44"/>
      <c r="F17" s="60"/>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row>
    <row r="18" spans="1:50" s="113" customFormat="1" ht="18" x14ac:dyDescent="0.25">
      <c r="A18" s="57"/>
      <c r="B18" s="44"/>
      <c r="C18" s="74"/>
      <c r="D18" s="57"/>
      <c r="E18" s="44"/>
      <c r="F18" s="60"/>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row>
    <row r="19" spans="1:50" s="113" customFormat="1" ht="18" x14ac:dyDescent="0.25">
      <c r="A19" s="72" t="s">
        <v>42</v>
      </c>
      <c r="B19" s="77">
        <v>85</v>
      </c>
      <c r="C19" s="57"/>
      <c r="D19" s="121" t="s">
        <v>22</v>
      </c>
      <c r="E19" s="121"/>
      <c r="F19" s="5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row>
    <row r="20" spans="1:50" s="113" customFormat="1" ht="18" x14ac:dyDescent="0.25">
      <c r="A20" s="57" t="s">
        <v>23</v>
      </c>
      <c r="B20" s="56">
        <v>0</v>
      </c>
      <c r="C20" s="78"/>
      <c r="D20" s="57" t="s">
        <v>24</v>
      </c>
      <c r="E20" s="73">
        <f>B13</f>
        <v>0</v>
      </c>
      <c r="F20" s="59"/>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row>
    <row r="21" spans="1:50" s="113" customFormat="1" ht="18" x14ac:dyDescent="0.25">
      <c r="A21" s="57" t="s">
        <v>19</v>
      </c>
      <c r="B21" s="73">
        <f>B7</f>
        <v>0</v>
      </c>
      <c r="C21" s="78"/>
      <c r="D21" s="57" t="s">
        <v>25</v>
      </c>
      <c r="E21" s="73">
        <f>B4</f>
        <v>0</v>
      </c>
      <c r="F21" s="59"/>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row>
    <row r="22" spans="1:50" s="113" customFormat="1" ht="30" x14ac:dyDescent="0.25">
      <c r="A22" s="57" t="s">
        <v>26</v>
      </c>
      <c r="B22" s="73">
        <f>MROUND(C22,0.125%)</f>
        <v>0</v>
      </c>
      <c r="C22" s="79">
        <f>B20+B21</f>
        <v>0</v>
      </c>
      <c r="D22" s="49"/>
      <c r="E22" s="80">
        <f t="shared" ref="E22" si="0">E20+E21</f>
        <v>0</v>
      </c>
      <c r="F22" s="59"/>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row>
    <row r="23" spans="1:50" s="113" customFormat="1" ht="18" x14ac:dyDescent="0.25">
      <c r="A23" s="57" t="s">
        <v>27</v>
      </c>
      <c r="B23" s="56">
        <v>0</v>
      </c>
      <c r="C23" s="81"/>
      <c r="D23" s="49"/>
      <c r="E23" s="44"/>
      <c r="F23" s="60"/>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row>
    <row r="24" spans="1:50" s="113" customFormat="1" ht="18" x14ac:dyDescent="0.25">
      <c r="A24" s="57" t="s">
        <v>12</v>
      </c>
      <c r="B24" s="69" t="str">
        <f>IF(B23=0,"-",PMT(B23/12,(E9-B19)+1,-E24,0,0))</f>
        <v>-</v>
      </c>
      <c r="C24" s="83"/>
      <c r="D24" s="84" t="s">
        <v>28</v>
      </c>
      <c r="E24" s="85">
        <v>0</v>
      </c>
      <c r="F24" s="60"/>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row>
    <row r="25" spans="1:50" s="113" customFormat="1" ht="18" x14ac:dyDescent="0.25">
      <c r="A25" s="57"/>
      <c r="B25" s="86"/>
      <c r="C25" s="83"/>
      <c r="D25" s="87"/>
      <c r="E25" s="44"/>
      <c r="F25" s="60"/>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row>
    <row r="26" spans="1:50" s="113" customFormat="1" ht="18" x14ac:dyDescent="0.25">
      <c r="A26" s="72" t="s">
        <v>43</v>
      </c>
      <c r="B26" s="77">
        <v>91</v>
      </c>
      <c r="C26" s="57"/>
      <c r="D26" s="121" t="s">
        <v>22</v>
      </c>
      <c r="E26" s="121"/>
      <c r="F26" s="98"/>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row>
    <row r="27" spans="1:50" s="113" customFormat="1" ht="18" x14ac:dyDescent="0.25">
      <c r="A27" s="57" t="s">
        <v>17</v>
      </c>
      <c r="B27" s="56">
        <v>0</v>
      </c>
      <c r="C27" s="57"/>
      <c r="D27" s="57" t="s">
        <v>24</v>
      </c>
      <c r="E27" s="73">
        <f>B23</f>
        <v>0</v>
      </c>
      <c r="F27" s="59"/>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row>
    <row r="28" spans="1:50" s="113" customFormat="1" ht="18" x14ac:dyDescent="0.25">
      <c r="A28" s="57" t="s">
        <v>19</v>
      </c>
      <c r="B28" s="73">
        <f>B7</f>
        <v>0</v>
      </c>
      <c r="C28" s="78"/>
      <c r="D28" s="57" t="s">
        <v>25</v>
      </c>
      <c r="E28" s="73">
        <f>B5</f>
        <v>0</v>
      </c>
      <c r="F28" s="59"/>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row>
    <row r="29" spans="1:50" s="113" customFormat="1" ht="30" x14ac:dyDescent="0.25">
      <c r="A29" s="57" t="s">
        <v>26</v>
      </c>
      <c r="B29" s="73">
        <f>MROUND(C29,0.125%)</f>
        <v>0</v>
      </c>
      <c r="C29" s="79">
        <f>B27+B28</f>
        <v>0</v>
      </c>
      <c r="D29" s="57"/>
      <c r="E29" s="73">
        <f t="shared" ref="E29" si="1">E27+E28</f>
        <v>0</v>
      </c>
      <c r="F29" s="59"/>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row>
    <row r="30" spans="1:50" s="113" customFormat="1" ht="18" x14ac:dyDescent="0.25">
      <c r="A30" s="57" t="s">
        <v>27</v>
      </c>
      <c r="B30" s="56">
        <v>0</v>
      </c>
      <c r="C30" s="88"/>
      <c r="D30" s="57"/>
      <c r="E30" s="44"/>
      <c r="F30" s="60"/>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112"/>
      <c r="AS30" s="112"/>
      <c r="AT30" s="112"/>
      <c r="AU30" s="112"/>
      <c r="AV30" s="112"/>
      <c r="AW30" s="112"/>
      <c r="AX30" s="112"/>
    </row>
    <row r="31" spans="1:50" s="113" customFormat="1" ht="18" x14ac:dyDescent="0.25">
      <c r="A31" s="57" t="s">
        <v>12</v>
      </c>
      <c r="B31" s="69" t="str">
        <f>IF(B30=0,"-",PMT(B30/12,(E9-B26)+1,-E31,0,0))</f>
        <v>-</v>
      </c>
      <c r="C31" s="83"/>
      <c r="D31" s="84" t="s">
        <v>28</v>
      </c>
      <c r="E31" s="85">
        <v>0</v>
      </c>
      <c r="F31" s="60"/>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row>
    <row r="32" spans="1:50" s="118" customFormat="1" x14ac:dyDescent="0.25">
      <c r="A32" s="115"/>
      <c r="B32" s="116"/>
      <c r="C32" s="116"/>
      <c r="D32" s="116"/>
      <c r="E32" s="116"/>
      <c r="F32" s="89"/>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row>
    <row r="33" spans="1:50" s="118" customFormat="1" ht="45" customHeight="1" x14ac:dyDescent="0.25">
      <c r="A33" s="125" t="s">
        <v>29</v>
      </c>
      <c r="B33" s="125"/>
      <c r="C33" s="125"/>
      <c r="D33" s="125"/>
      <c r="E33" s="125"/>
      <c r="F33" s="89"/>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row>
  </sheetData>
  <sheetProtection algorithmName="SHA-512" hashValue="lllWR/kIbkJ/xGh9sTiKqfjh4XyuQJCK9ztSFF1HlgW0SNJT61IX1xaMq1z/xtvj8mUYw5a8SRCRMIsWF6YPlA==" saltValue="SZSdfXhSc6XYgVppBtXhOA==" spinCount="100000" sheet="1" objects="1" scenarios="1"/>
  <mergeCells count="5">
    <mergeCell ref="A2:F2"/>
    <mergeCell ref="D12:E12"/>
    <mergeCell ref="D19:E19"/>
    <mergeCell ref="D26:E26"/>
    <mergeCell ref="A33:E33"/>
  </mergeCells>
  <pageMargins left="0.7" right="0.7" top="0.75" bottom="0.75" header="0.3" footer="0.3"/>
  <pageSetup scale="63"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6044E-BD59-463B-ADA0-E7D6D56651A8}">
  <dimension ref="A1:AM40"/>
  <sheetViews>
    <sheetView showGridLines="0" zoomScaleNormal="100" workbookViewId="0">
      <selection activeCell="D42" sqref="D42"/>
    </sheetView>
  </sheetViews>
  <sheetFormatPr defaultColWidth="8.7109375" defaultRowHeight="15.75" x14ac:dyDescent="0.25"/>
  <cols>
    <col min="1" max="1" width="59" style="38" bestFit="1" customWidth="1"/>
    <col min="2" max="2" width="17.140625" style="95" bestFit="1" customWidth="1"/>
    <col min="3" max="3" width="4.140625" style="95" customWidth="1"/>
    <col min="4" max="4" width="29.28515625" style="95" bestFit="1" customWidth="1"/>
    <col min="5" max="5" width="21" style="95" bestFit="1" customWidth="1"/>
    <col min="6" max="6" width="4.140625" style="96" customWidth="1"/>
    <col min="7" max="7" width="8.7109375" style="102"/>
    <col min="8" max="8" width="12.7109375" style="102" bestFit="1" customWidth="1"/>
    <col min="9" max="9" width="11.28515625" style="102" bestFit="1" customWidth="1"/>
    <col min="10" max="39" width="8.7109375" style="102"/>
    <col min="40" max="16384" width="8.7109375" style="95"/>
  </cols>
  <sheetData>
    <row r="1" spans="1:39" ht="78.95" customHeight="1" x14ac:dyDescent="0.25"/>
    <row r="2" spans="1:39" s="116" customFormat="1" ht="24.95" customHeight="1" x14ac:dyDescent="0.25">
      <c r="A2" s="120" t="s">
        <v>0</v>
      </c>
      <c r="B2" s="120"/>
      <c r="C2" s="120"/>
      <c r="D2" s="120"/>
      <c r="E2" s="120"/>
      <c r="F2" s="120"/>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row>
    <row r="3" spans="1:39" s="116" customFormat="1" ht="18.95" customHeight="1" x14ac:dyDescent="0.25">
      <c r="A3" s="72" t="s">
        <v>44</v>
      </c>
      <c r="B3" s="110"/>
      <c r="C3" s="49"/>
      <c r="D3" s="50" t="s">
        <v>2</v>
      </c>
      <c r="E3" s="111"/>
      <c r="F3" s="98"/>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row>
    <row r="4" spans="1:39" s="116" customFormat="1" ht="18.95" customHeight="1" x14ac:dyDescent="0.25">
      <c r="A4" s="57" t="s">
        <v>3</v>
      </c>
      <c r="B4" s="56">
        <v>0</v>
      </c>
      <c r="C4" s="57"/>
      <c r="D4" s="57" t="s">
        <v>4</v>
      </c>
      <c r="E4" s="58">
        <f>B10</f>
        <v>0</v>
      </c>
      <c r="F4" s="59"/>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row>
    <row r="5" spans="1:39" s="116" customFormat="1" ht="18.95" customHeight="1" x14ac:dyDescent="0.25">
      <c r="A5" s="57" t="s">
        <v>5</v>
      </c>
      <c r="B5" s="56">
        <v>0</v>
      </c>
      <c r="C5" s="57"/>
      <c r="D5" s="57" t="s">
        <v>6</v>
      </c>
      <c r="E5" s="56">
        <v>0</v>
      </c>
      <c r="F5" s="60"/>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row>
    <row r="6" spans="1:39" s="116" customFormat="1" ht="18.95" customHeight="1" x14ac:dyDescent="0.25">
      <c r="A6" s="57" t="s">
        <v>7</v>
      </c>
      <c r="B6" s="56">
        <v>0</v>
      </c>
      <c r="C6" s="57"/>
      <c r="D6" s="57"/>
      <c r="E6" s="58">
        <f>E4+E5</f>
        <v>0</v>
      </c>
      <c r="F6" s="59"/>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row>
    <row r="7" spans="1:39" s="116" customFormat="1" ht="18.95" customHeight="1" x14ac:dyDescent="0.25">
      <c r="A7" s="57" t="s">
        <v>41</v>
      </c>
      <c r="B7" s="56">
        <v>0</v>
      </c>
      <c r="C7" s="57"/>
      <c r="D7" s="57"/>
      <c r="E7" s="61"/>
      <c r="F7" s="60"/>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row>
    <row r="8" spans="1:39" s="116" customFormat="1" ht="18.95" customHeight="1" x14ac:dyDescent="0.25">
      <c r="A8" s="49" t="s">
        <v>8</v>
      </c>
      <c r="B8" s="44"/>
      <c r="C8" s="57"/>
      <c r="D8" s="57"/>
      <c r="E8" s="44"/>
      <c r="F8" s="60"/>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row>
    <row r="9" spans="1:39" s="116" customFormat="1" ht="18.95" customHeight="1" x14ac:dyDescent="0.25">
      <c r="A9" s="57" t="s">
        <v>9</v>
      </c>
      <c r="B9" s="64">
        <v>0</v>
      </c>
      <c r="C9" s="65"/>
      <c r="D9" s="57" t="s">
        <v>10</v>
      </c>
      <c r="E9" s="66">
        <v>0</v>
      </c>
      <c r="F9" s="60"/>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row>
    <row r="10" spans="1:39" s="116" customFormat="1" ht="18.95" customHeight="1" x14ac:dyDescent="0.25">
      <c r="A10" s="57" t="s">
        <v>11</v>
      </c>
      <c r="B10" s="67">
        <v>0</v>
      </c>
      <c r="C10" s="68"/>
      <c r="D10" s="57" t="s">
        <v>12</v>
      </c>
      <c r="E10" s="69" t="str">
        <f>IF(B10=0,"-",PMT(B10/12,E9,-B9,0,0))</f>
        <v>-</v>
      </c>
      <c r="F10" s="59"/>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row>
    <row r="11" spans="1:39" s="116" customFormat="1" ht="18.95" customHeight="1" x14ac:dyDescent="0.25">
      <c r="A11" s="72" t="s">
        <v>13</v>
      </c>
      <c r="B11" s="98"/>
      <c r="C11" s="57"/>
      <c r="D11" s="57"/>
      <c r="E11" s="57"/>
      <c r="F11" s="60"/>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row>
    <row r="12" spans="1:39" s="116" customFormat="1" ht="18.95" customHeight="1" x14ac:dyDescent="0.25">
      <c r="A12" s="114" t="s">
        <v>14</v>
      </c>
      <c r="B12" s="57"/>
      <c r="C12" s="57"/>
      <c r="D12" s="121" t="s">
        <v>15</v>
      </c>
      <c r="E12" s="121"/>
      <c r="F12" s="98"/>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row>
    <row r="13" spans="1:39" s="116" customFormat="1" ht="18.95" customHeight="1" x14ac:dyDescent="0.25">
      <c r="A13" s="57" t="s">
        <v>16</v>
      </c>
      <c r="B13" s="73">
        <f>B10</f>
        <v>0</v>
      </c>
      <c r="C13" s="74"/>
      <c r="D13" s="57" t="s">
        <v>17</v>
      </c>
      <c r="E13" s="73">
        <f>B6</f>
        <v>0</v>
      </c>
      <c r="F13" s="59"/>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row>
    <row r="14" spans="1:39" s="116" customFormat="1" ht="18.95" customHeight="1" x14ac:dyDescent="0.25">
      <c r="A14" s="57" t="s">
        <v>18</v>
      </c>
      <c r="B14" s="56">
        <v>0</v>
      </c>
      <c r="C14" s="74"/>
      <c r="D14" s="57" t="s">
        <v>19</v>
      </c>
      <c r="E14" s="73">
        <f>B7</f>
        <v>0</v>
      </c>
      <c r="F14" s="59"/>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row>
    <row r="15" spans="1:39" s="116" customFormat="1" ht="31.5" x14ac:dyDescent="0.25">
      <c r="A15" s="49"/>
      <c r="B15" s="73">
        <f>B13+B14</f>
        <v>0</v>
      </c>
      <c r="C15" s="74"/>
      <c r="D15" s="49" t="s">
        <v>20</v>
      </c>
      <c r="E15" s="73">
        <f>MROUND(F15,0.125%)</f>
        <v>0</v>
      </c>
      <c r="F15" s="75">
        <f>E13+E14</f>
        <v>0</v>
      </c>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row>
    <row r="16" spans="1:39" s="116" customFormat="1" ht="18.95" customHeight="1" x14ac:dyDescent="0.25">
      <c r="A16" s="57" t="s">
        <v>21</v>
      </c>
      <c r="B16" s="56">
        <v>0</v>
      </c>
      <c r="C16" s="74"/>
      <c r="D16" s="49"/>
      <c r="E16" s="57"/>
      <c r="F16" s="60"/>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row>
    <row r="17" spans="1:39" s="116" customFormat="1" ht="18.95" customHeight="1" x14ac:dyDescent="0.25">
      <c r="A17" s="57" t="s">
        <v>12</v>
      </c>
      <c r="B17" s="76" t="str">
        <f>IF(B16=0,"-",PMT(B16/12,E9,-B9,0,0))</f>
        <v>-</v>
      </c>
      <c r="C17" s="74"/>
      <c r="D17" s="49"/>
      <c r="E17" s="57"/>
      <c r="F17" s="60"/>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row>
    <row r="18" spans="1:39" s="116" customFormat="1" ht="18.95" customHeight="1" x14ac:dyDescent="0.25">
      <c r="A18" s="57"/>
      <c r="B18" s="44"/>
      <c r="C18" s="74"/>
      <c r="D18" s="57"/>
      <c r="E18" s="57"/>
      <c r="F18" s="60"/>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row>
    <row r="19" spans="1:39" s="116" customFormat="1" ht="18.95" customHeight="1" x14ac:dyDescent="0.25">
      <c r="A19" s="72" t="s">
        <v>42</v>
      </c>
      <c r="B19" s="77">
        <v>121</v>
      </c>
      <c r="C19" s="57"/>
      <c r="D19" s="121" t="s">
        <v>22</v>
      </c>
      <c r="E19" s="121"/>
      <c r="F19" s="98"/>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row>
    <row r="20" spans="1:39" s="116" customFormat="1" ht="18.95" customHeight="1" x14ac:dyDescent="0.25">
      <c r="A20" s="57" t="s">
        <v>23</v>
      </c>
      <c r="B20" s="56">
        <v>0</v>
      </c>
      <c r="C20" s="78"/>
      <c r="D20" s="57" t="s">
        <v>24</v>
      </c>
      <c r="E20" s="73">
        <f>B13</f>
        <v>0</v>
      </c>
      <c r="F20" s="59"/>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row>
    <row r="21" spans="1:39" s="116" customFormat="1" ht="18.95" customHeight="1" x14ac:dyDescent="0.25">
      <c r="A21" s="57" t="s">
        <v>19</v>
      </c>
      <c r="B21" s="73">
        <f>B7</f>
        <v>0</v>
      </c>
      <c r="C21" s="78"/>
      <c r="D21" s="57" t="s">
        <v>25</v>
      </c>
      <c r="E21" s="73">
        <f>B4</f>
        <v>0</v>
      </c>
      <c r="F21" s="59"/>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row>
    <row r="22" spans="1:39" s="116" customFormat="1" ht="30" x14ac:dyDescent="0.25">
      <c r="A22" s="57" t="s">
        <v>26</v>
      </c>
      <c r="B22" s="73">
        <f>MROUND(C22,0.125%)</f>
        <v>0</v>
      </c>
      <c r="C22" s="79">
        <f>B20+B21</f>
        <v>0</v>
      </c>
      <c r="D22" s="49"/>
      <c r="E22" s="80">
        <f t="shared" ref="E22" si="0">E20+E21</f>
        <v>0</v>
      </c>
      <c r="F22" s="59"/>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row>
    <row r="23" spans="1:39" s="116" customFormat="1" ht="18.95" customHeight="1" x14ac:dyDescent="0.25">
      <c r="A23" s="57" t="s">
        <v>27</v>
      </c>
      <c r="B23" s="56">
        <v>0</v>
      </c>
      <c r="C23" s="81"/>
      <c r="D23" s="49"/>
      <c r="E23" s="44"/>
      <c r="F23" s="60"/>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row>
    <row r="24" spans="1:39" s="116" customFormat="1" ht="30" customHeight="1" x14ac:dyDescent="0.25">
      <c r="A24" s="57" t="s">
        <v>12</v>
      </c>
      <c r="B24" s="69" t="str">
        <f>IF(B23=0,"-",PMT(B23/12,(E9-B19)+1,-E24,0,0))</f>
        <v>-</v>
      </c>
      <c r="C24" s="83"/>
      <c r="D24" s="84" t="s">
        <v>28</v>
      </c>
      <c r="E24" s="85">
        <v>0</v>
      </c>
      <c r="F24" s="60"/>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row>
    <row r="25" spans="1:39" s="116" customFormat="1" ht="18.95" customHeight="1" x14ac:dyDescent="0.25">
      <c r="A25" s="57"/>
      <c r="B25" s="86"/>
      <c r="C25" s="83"/>
      <c r="D25" s="87"/>
      <c r="E25" s="57"/>
      <c r="F25" s="60"/>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row>
    <row r="26" spans="1:39" s="116" customFormat="1" ht="18.95" customHeight="1" x14ac:dyDescent="0.25">
      <c r="A26" s="72" t="s">
        <v>43</v>
      </c>
      <c r="B26" s="77">
        <v>127</v>
      </c>
      <c r="C26" s="57"/>
      <c r="D26" s="121" t="s">
        <v>22</v>
      </c>
      <c r="E26" s="121"/>
      <c r="F26" s="98"/>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row>
    <row r="27" spans="1:39" s="116" customFormat="1" ht="18.95" customHeight="1" x14ac:dyDescent="0.25">
      <c r="A27" s="57" t="s">
        <v>17</v>
      </c>
      <c r="B27" s="56">
        <v>0</v>
      </c>
      <c r="C27" s="57"/>
      <c r="D27" s="57" t="s">
        <v>24</v>
      </c>
      <c r="E27" s="73">
        <f>B23</f>
        <v>0</v>
      </c>
      <c r="F27" s="59"/>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row>
    <row r="28" spans="1:39" s="116" customFormat="1" ht="18.95" customHeight="1" x14ac:dyDescent="0.25">
      <c r="A28" s="57" t="s">
        <v>19</v>
      </c>
      <c r="B28" s="73">
        <f>B7</f>
        <v>0</v>
      </c>
      <c r="C28" s="78"/>
      <c r="D28" s="57" t="s">
        <v>25</v>
      </c>
      <c r="E28" s="73">
        <f>B5</f>
        <v>0</v>
      </c>
      <c r="F28" s="59"/>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row>
    <row r="29" spans="1:39" s="116" customFormat="1" ht="33" customHeight="1" x14ac:dyDescent="0.25">
      <c r="A29" s="57" t="s">
        <v>26</v>
      </c>
      <c r="B29" s="73">
        <f>MROUND(C29,0.125%)</f>
        <v>0</v>
      </c>
      <c r="C29" s="79">
        <f>B27+B28</f>
        <v>0</v>
      </c>
      <c r="D29" s="57"/>
      <c r="E29" s="73">
        <f t="shared" ref="E29" si="1">E27+E28</f>
        <v>0</v>
      </c>
      <c r="F29" s="59"/>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row>
    <row r="30" spans="1:39" s="116" customFormat="1" ht="18.95" customHeight="1" x14ac:dyDescent="0.25">
      <c r="A30" s="57" t="s">
        <v>27</v>
      </c>
      <c r="B30" s="56">
        <v>0</v>
      </c>
      <c r="C30" s="88"/>
      <c r="D30" s="57"/>
      <c r="E30" s="44"/>
      <c r="F30" s="60"/>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row>
    <row r="31" spans="1:39" s="116" customFormat="1" ht="30" customHeight="1" x14ac:dyDescent="0.25">
      <c r="A31" s="57" t="s">
        <v>12</v>
      </c>
      <c r="B31" s="69" t="str">
        <f>IF(B30=0,"-",PMT(B30/12,(E9-B26)+1,-E31,0,0))</f>
        <v>-</v>
      </c>
      <c r="C31" s="83"/>
      <c r="D31" s="84" t="s">
        <v>28</v>
      </c>
      <c r="E31" s="85">
        <v>0</v>
      </c>
      <c r="F31" s="60"/>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row>
    <row r="32" spans="1:39" s="116" customFormat="1" ht="20.100000000000001" customHeight="1" x14ac:dyDescent="0.25">
      <c r="A32" s="49"/>
      <c r="B32" s="57"/>
      <c r="C32" s="57"/>
      <c r="D32" s="49"/>
      <c r="E32" s="57"/>
      <c r="F32" s="60"/>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row>
    <row r="33" spans="1:39" s="116" customFormat="1" ht="45.95" customHeight="1" x14ac:dyDescent="0.25">
      <c r="A33" s="122" t="s">
        <v>29</v>
      </c>
      <c r="B33" s="122"/>
      <c r="C33" s="122"/>
      <c r="D33" s="122"/>
      <c r="E33" s="122"/>
      <c r="F33" s="60"/>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row>
    <row r="34" spans="1:39" x14ac:dyDescent="0.25">
      <c r="A34" s="101"/>
      <c r="B34" s="102"/>
      <c r="C34" s="102"/>
      <c r="D34" s="102"/>
      <c r="E34" s="102"/>
      <c r="F34" s="103"/>
    </row>
    <row r="35" spans="1:39" ht="15" x14ac:dyDescent="0.25">
      <c r="A35" s="102"/>
      <c r="B35" s="102"/>
      <c r="C35" s="102"/>
      <c r="D35" s="102"/>
      <c r="E35" s="102"/>
      <c r="F35" s="103"/>
    </row>
    <row r="36" spans="1:39" ht="15" x14ac:dyDescent="0.25">
      <c r="A36" s="102"/>
      <c r="B36" s="102"/>
      <c r="C36" s="102"/>
      <c r="D36" s="102"/>
      <c r="E36" s="102"/>
      <c r="F36" s="103"/>
    </row>
    <row r="37" spans="1:39" ht="15" x14ac:dyDescent="0.25">
      <c r="A37" s="95"/>
    </row>
    <row r="38" spans="1:39" ht="15" x14ac:dyDescent="0.25">
      <c r="A38" s="95"/>
    </row>
    <row r="39" spans="1:39" ht="15" x14ac:dyDescent="0.25">
      <c r="A39" s="95"/>
    </row>
    <row r="40" spans="1:39" ht="15" x14ac:dyDescent="0.25">
      <c r="A40" s="95"/>
    </row>
  </sheetData>
  <sheetProtection algorithmName="SHA-512" hashValue="E5JECv5qMDPvbl2Ko7oDGGZi64pPCHd8vecw4V2iF0djOEXUfGQlEI6H9ioQbx0xBfROz83YMBRGtwYuEurhxg==" saltValue="T2+YYtknrjZLBcuYok15TA==" spinCount="100000" sheet="1" objects="1" scenarios="1"/>
  <mergeCells count="5">
    <mergeCell ref="A2:F2"/>
    <mergeCell ref="D12:E12"/>
    <mergeCell ref="D19:E19"/>
    <mergeCell ref="D26:E26"/>
    <mergeCell ref="A33:E33"/>
  </mergeCells>
  <pageMargins left="0.7" right="0.7" top="0.75" bottom="0.75" header="0.3" footer="0.3"/>
  <pageSetup scale="63"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6704F-6B1F-43C3-B602-A401F0DD9987}">
  <dimension ref="A1:F30"/>
  <sheetViews>
    <sheetView zoomScale="85" zoomScaleNormal="85" workbookViewId="0">
      <selection activeCell="B14" sqref="B14"/>
    </sheetView>
  </sheetViews>
  <sheetFormatPr defaultColWidth="8.7109375" defaultRowHeight="23.25" x14ac:dyDescent="0.25"/>
  <cols>
    <col min="1" max="1" width="59" style="10" bestFit="1" customWidth="1"/>
    <col min="2" max="2" width="17.140625" style="11" bestFit="1" customWidth="1"/>
    <col min="3" max="3" width="3" style="11" customWidth="1"/>
    <col min="4" max="4" width="29.28515625" style="11" bestFit="1" customWidth="1"/>
    <col min="5" max="5" width="21" style="11" bestFit="1" customWidth="1"/>
    <col min="6" max="6" width="3" style="11" customWidth="1"/>
    <col min="7" max="8" width="8.7109375" style="11"/>
    <col min="9" max="9" width="11.28515625" style="11" bestFit="1" customWidth="1"/>
    <col min="10" max="16384" width="8.7109375" style="11"/>
  </cols>
  <sheetData>
    <row r="1" spans="1:6" s="2" customFormat="1" ht="21" x14ac:dyDescent="0.25">
      <c r="A1" s="126" t="s">
        <v>32</v>
      </c>
      <c r="B1" s="127"/>
      <c r="C1" s="127"/>
      <c r="D1" s="127"/>
      <c r="E1" s="127"/>
      <c r="F1" s="127"/>
    </row>
    <row r="2" spans="1:6" s="1" customFormat="1" ht="18.75" x14ac:dyDescent="0.25">
      <c r="A2" s="16" t="s">
        <v>33</v>
      </c>
      <c r="B2" s="3"/>
      <c r="C2" s="28"/>
      <c r="D2" s="4" t="s">
        <v>2</v>
      </c>
      <c r="F2" s="27"/>
    </row>
    <row r="3" spans="1:6" s="1" customFormat="1" ht="18.75" x14ac:dyDescent="0.25">
      <c r="A3" s="17" t="s">
        <v>3</v>
      </c>
      <c r="C3" s="27"/>
      <c r="D3" s="17" t="s">
        <v>4</v>
      </c>
      <c r="E3" s="5"/>
      <c r="F3" s="27"/>
    </row>
    <row r="4" spans="1:6" s="1" customFormat="1" ht="18.75" x14ac:dyDescent="0.25">
      <c r="A4" s="17" t="s">
        <v>5</v>
      </c>
      <c r="C4" s="27"/>
      <c r="D4" s="17" t="s">
        <v>6</v>
      </c>
      <c r="E4" s="5"/>
      <c r="F4" s="27"/>
    </row>
    <row r="5" spans="1:6" s="1" customFormat="1" ht="18.75" x14ac:dyDescent="0.25">
      <c r="A5" s="17" t="s">
        <v>7</v>
      </c>
      <c r="C5" s="27"/>
      <c r="D5" s="19"/>
      <c r="E5" s="13">
        <f>E3+E4</f>
        <v>0</v>
      </c>
      <c r="F5" s="27"/>
    </row>
    <row r="6" spans="1:6" s="1" customFormat="1" ht="18.75" x14ac:dyDescent="0.25">
      <c r="A6" s="17" t="s">
        <v>34</v>
      </c>
      <c r="C6" s="27"/>
      <c r="D6" s="19"/>
      <c r="E6" s="25"/>
      <c r="F6" s="27"/>
    </row>
    <row r="7" spans="1:6" s="1" customFormat="1" ht="18.75" x14ac:dyDescent="0.25">
      <c r="A7" s="16" t="s">
        <v>8</v>
      </c>
      <c r="C7" s="27"/>
      <c r="D7" s="20"/>
      <c r="E7" s="20"/>
      <c r="F7" s="27"/>
    </row>
    <row r="8" spans="1:6" s="1" customFormat="1" ht="18.75" x14ac:dyDescent="0.25">
      <c r="A8" s="17" t="s">
        <v>9</v>
      </c>
      <c r="B8" s="6"/>
      <c r="C8" s="29"/>
      <c r="D8" s="20" t="s">
        <v>35</v>
      </c>
      <c r="F8" s="27"/>
    </row>
    <row r="9" spans="1:6" s="1" customFormat="1" ht="18.75" x14ac:dyDescent="0.25">
      <c r="A9" s="17" t="s">
        <v>11</v>
      </c>
      <c r="B9" s="7"/>
      <c r="C9" s="30"/>
      <c r="D9" s="20" t="s">
        <v>12</v>
      </c>
      <c r="E9" s="8"/>
      <c r="F9" s="27"/>
    </row>
    <row r="10" spans="1:6" s="1" customFormat="1" ht="18.75" x14ac:dyDescent="0.25">
      <c r="A10" s="16" t="s">
        <v>13</v>
      </c>
      <c r="B10" s="20"/>
      <c r="C10" s="27"/>
      <c r="D10" s="20"/>
      <c r="E10" s="20"/>
      <c r="F10" s="27"/>
    </row>
    <row r="11" spans="1:6" s="1" customFormat="1" ht="18.75" x14ac:dyDescent="0.25">
      <c r="A11" s="18" t="s">
        <v>14</v>
      </c>
      <c r="B11" s="20"/>
      <c r="C11" s="27"/>
      <c r="D11" s="128" t="s">
        <v>15</v>
      </c>
      <c r="E11" s="129"/>
      <c r="F11" s="27"/>
    </row>
    <row r="12" spans="1:6" s="1" customFormat="1" ht="18.75" x14ac:dyDescent="0.25">
      <c r="A12" s="17" t="s">
        <v>16</v>
      </c>
      <c r="B12" s="5"/>
      <c r="C12" s="31"/>
      <c r="D12" s="20" t="s">
        <v>17</v>
      </c>
      <c r="E12" s="5"/>
      <c r="F12" s="27"/>
    </row>
    <row r="13" spans="1:6" s="1" customFormat="1" ht="18.75" x14ac:dyDescent="0.25">
      <c r="A13" s="17" t="s">
        <v>18</v>
      </c>
      <c r="B13" s="5"/>
      <c r="C13" s="31"/>
      <c r="D13" s="20" t="s">
        <v>19</v>
      </c>
      <c r="E13" s="5"/>
      <c r="F13" s="27"/>
    </row>
    <row r="14" spans="1:6" s="1" customFormat="1" ht="18.75" x14ac:dyDescent="0.25">
      <c r="A14" s="16"/>
      <c r="B14" s="13">
        <f>B12+B13</f>
        <v>0</v>
      </c>
      <c r="C14" s="31"/>
      <c r="D14" s="21" t="s">
        <v>36</v>
      </c>
      <c r="E14" s="13">
        <f>MROUND(F14,0.125)</f>
        <v>0</v>
      </c>
      <c r="F14" s="15">
        <f>E12+E13</f>
        <v>0</v>
      </c>
    </row>
    <row r="15" spans="1:6" s="1" customFormat="1" ht="18.75" x14ac:dyDescent="0.25">
      <c r="A15" s="17" t="s">
        <v>21</v>
      </c>
      <c r="B15" s="5"/>
      <c r="C15" s="31"/>
      <c r="D15" s="22"/>
      <c r="E15" s="20"/>
      <c r="F15" s="27"/>
    </row>
    <row r="16" spans="1:6" s="1" customFormat="1" ht="18.75" x14ac:dyDescent="0.25">
      <c r="A16" s="17" t="s">
        <v>12</v>
      </c>
      <c r="B16" s="9"/>
      <c r="C16" s="32"/>
      <c r="D16" s="23"/>
      <c r="E16" s="20"/>
      <c r="F16" s="27"/>
    </row>
    <row r="17" spans="1:6" s="1" customFormat="1" ht="18.75" x14ac:dyDescent="0.25">
      <c r="A17" s="17"/>
      <c r="B17" s="20"/>
      <c r="C17" s="32"/>
      <c r="D17" s="20"/>
      <c r="E17" s="20"/>
      <c r="F17" s="27"/>
    </row>
    <row r="18" spans="1:6" s="1" customFormat="1" ht="18.75" x14ac:dyDescent="0.25">
      <c r="A18" s="16" t="s">
        <v>37</v>
      </c>
      <c r="C18" s="33"/>
      <c r="D18" s="128" t="s">
        <v>22</v>
      </c>
      <c r="E18" s="129"/>
      <c r="F18" s="27"/>
    </row>
    <row r="19" spans="1:6" s="1" customFormat="1" ht="18.75" x14ac:dyDescent="0.25">
      <c r="A19" s="17" t="s">
        <v>17</v>
      </c>
      <c r="B19" s="5"/>
      <c r="C19" s="34"/>
      <c r="D19" s="19" t="s">
        <v>24</v>
      </c>
      <c r="E19" s="5"/>
      <c r="F19" s="27"/>
    </row>
    <row r="20" spans="1:6" s="1" customFormat="1" ht="18.75" x14ac:dyDescent="0.25">
      <c r="A20" s="17" t="s">
        <v>19</v>
      </c>
      <c r="B20" s="5"/>
      <c r="C20" s="34"/>
      <c r="D20" s="19" t="s">
        <v>25</v>
      </c>
      <c r="E20" s="5"/>
      <c r="F20" s="27"/>
    </row>
    <row r="21" spans="1:6" s="1" customFormat="1" ht="18.75" x14ac:dyDescent="0.25">
      <c r="A21" s="17" t="s">
        <v>38</v>
      </c>
      <c r="B21" s="13">
        <f>MROUND(C21,0.125)</f>
        <v>0</v>
      </c>
      <c r="C21" s="15">
        <f>B19+B20</f>
        <v>0</v>
      </c>
      <c r="D21" s="16"/>
      <c r="E21" s="14">
        <f t="shared" ref="E21" si="0">E19+E20</f>
        <v>0</v>
      </c>
      <c r="F21" s="27"/>
    </row>
    <row r="22" spans="1:6" s="1" customFormat="1" ht="18.75" x14ac:dyDescent="0.25">
      <c r="A22" s="17" t="s">
        <v>27</v>
      </c>
      <c r="B22" s="5"/>
      <c r="C22" s="35"/>
      <c r="D22" s="16"/>
      <c r="E22" s="20"/>
      <c r="F22" s="27"/>
    </row>
    <row r="23" spans="1:6" s="1" customFormat="1" ht="18.75" x14ac:dyDescent="0.25">
      <c r="A23" s="17" t="s">
        <v>12</v>
      </c>
      <c r="B23" s="8"/>
      <c r="C23" s="36"/>
      <c r="D23" s="24" t="s">
        <v>28</v>
      </c>
      <c r="E23" s="12"/>
      <c r="F23" s="27"/>
    </row>
    <row r="24" spans="1:6" s="1" customFormat="1" ht="18.75" x14ac:dyDescent="0.25">
      <c r="A24" s="17"/>
      <c r="B24" s="26"/>
      <c r="C24" s="36"/>
      <c r="D24" s="24"/>
      <c r="E24" s="20"/>
      <c r="F24" s="27"/>
    </row>
    <row r="25" spans="1:6" s="1" customFormat="1" ht="18.75" x14ac:dyDescent="0.25">
      <c r="A25" s="16" t="s">
        <v>39</v>
      </c>
      <c r="C25" s="27"/>
      <c r="D25" s="128" t="s">
        <v>22</v>
      </c>
      <c r="E25" s="129"/>
      <c r="F25" s="27"/>
    </row>
    <row r="26" spans="1:6" s="1" customFormat="1" ht="18.75" x14ac:dyDescent="0.25">
      <c r="A26" s="17" t="s">
        <v>17</v>
      </c>
      <c r="C26" s="27"/>
      <c r="D26" s="19" t="s">
        <v>24</v>
      </c>
      <c r="E26" s="5"/>
      <c r="F26" s="27"/>
    </row>
    <row r="27" spans="1:6" s="1" customFormat="1" ht="18.75" x14ac:dyDescent="0.25">
      <c r="A27" s="17" t="s">
        <v>19</v>
      </c>
      <c r="B27" s="5"/>
      <c r="C27" s="34"/>
      <c r="D27" s="19" t="s">
        <v>25</v>
      </c>
      <c r="E27" s="5"/>
      <c r="F27" s="27"/>
    </row>
    <row r="28" spans="1:6" s="1" customFormat="1" ht="18.75" x14ac:dyDescent="0.25">
      <c r="A28" s="17" t="s">
        <v>40</v>
      </c>
      <c r="B28" s="13">
        <f>MROUND(C28,0.125)</f>
        <v>0</v>
      </c>
      <c r="C28" s="15">
        <f>B26+B27</f>
        <v>0</v>
      </c>
      <c r="D28" s="20"/>
      <c r="E28" s="13">
        <f t="shared" ref="E28" si="1">E26+E27</f>
        <v>0</v>
      </c>
      <c r="F28" s="27"/>
    </row>
    <row r="29" spans="1:6" s="1" customFormat="1" ht="18.75" x14ac:dyDescent="0.25">
      <c r="A29" s="17" t="s">
        <v>27</v>
      </c>
      <c r="C29" s="37"/>
      <c r="D29" s="20"/>
      <c r="E29" s="20"/>
      <c r="F29" s="27"/>
    </row>
    <row r="30" spans="1:6" s="1" customFormat="1" ht="18.75" x14ac:dyDescent="0.25">
      <c r="A30" s="17" t="s">
        <v>12</v>
      </c>
      <c r="B30" s="8"/>
      <c r="C30" s="36"/>
      <c r="D30" s="24" t="s">
        <v>28</v>
      </c>
      <c r="E30" s="12"/>
      <c r="F30" s="27"/>
    </row>
  </sheetData>
  <sheetProtection algorithmName="SHA-512" hashValue="WA/FfQ2q2ldtIGjssgJBwVM4ifR161eFh5g9a0pAMG7WKe7Y7pTMfNmhJQFRo6ZOIiuvR3ma7zJbuEsV6Ao5MQ==" saltValue="+GzDb+R4latSISBboy5x+w==" spinCount="100000" sheet="1" objects="1" scenarios="1"/>
  <mergeCells count="4">
    <mergeCell ref="A1:F1"/>
    <mergeCell ref="D11:E11"/>
    <mergeCell ref="D18:E18"/>
    <mergeCell ref="D25:E25"/>
  </mergeCells>
  <pageMargins left="0.7" right="0.7" top="0.75" bottom="0.75" header="0.3" footer="0.3"/>
  <pageSetup scale="68"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E672B676DB8E24DBB06DC86F7BBBDCA" ma:contentTypeVersion="18" ma:contentTypeDescription="Create a new document." ma:contentTypeScope="" ma:versionID="a95fdc4aa28d89070ef1a8dd5cb311fe">
  <xsd:schema xmlns:xsd="http://www.w3.org/2001/XMLSchema" xmlns:xs="http://www.w3.org/2001/XMLSchema" xmlns:p="http://schemas.microsoft.com/office/2006/metadata/properties" xmlns:ns2="3706c08e-532b-4b63-afd5-ce525762c353" xmlns:ns3="62493413-4711-487a-8c38-5e062a3faf12" targetNamespace="http://schemas.microsoft.com/office/2006/metadata/properties" ma:root="true" ma:fieldsID="c7430cbeff901937a43270e9cc9985f3" ns2:_="" ns3:_="">
    <xsd:import namespace="3706c08e-532b-4b63-afd5-ce525762c353"/>
    <xsd:import namespace="62493413-4711-487a-8c38-5e062a3faf1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06c08e-532b-4b63-afd5-ce525762c3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5745cbf-3a1b-4931-9e88-7903586edf54"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2493413-4711-487a-8c38-5e062a3faf1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f94e6fa-115a-4fd7-9b87-064ceee3bd7f}" ma:internalName="TaxCatchAll" ma:showField="CatchAllData" ma:web="62493413-4711-487a-8c38-5e062a3faf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706c08e-532b-4b63-afd5-ce525762c353">
      <Terms xmlns="http://schemas.microsoft.com/office/infopath/2007/PartnerControls"/>
    </lcf76f155ced4ddcb4097134ff3c332f>
    <TaxCatchAll xmlns="62493413-4711-487a-8c38-5e062a3faf12" xsi:nil="true"/>
  </documentManagement>
</p:properties>
</file>

<file path=customXml/itemProps1.xml><?xml version="1.0" encoding="utf-8"?>
<ds:datastoreItem xmlns:ds="http://schemas.openxmlformats.org/officeDocument/2006/customXml" ds:itemID="{C8BE2C35-FC66-437F-9359-519C89EEC702}">
  <ds:schemaRefs>
    <ds:schemaRef ds:uri="http://schemas.microsoft.com/sharepoint/v3/contenttype/forms"/>
  </ds:schemaRefs>
</ds:datastoreItem>
</file>

<file path=customXml/itemProps2.xml><?xml version="1.0" encoding="utf-8"?>
<ds:datastoreItem xmlns:ds="http://schemas.openxmlformats.org/officeDocument/2006/customXml" ds:itemID="{5FB7B553-2A37-4DB0-A05A-84DFF3F14E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06c08e-532b-4b63-afd5-ce525762c353"/>
    <ds:schemaRef ds:uri="62493413-4711-487a-8c38-5e062a3faf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108AB85-603A-4E8A-B8E1-7AE1506713AE}">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62493413-4711-487a-8c38-5e062a3faf12"/>
    <ds:schemaRef ds:uri="3706c08e-532b-4b63-afd5-ce525762c35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Scenario 3-6</vt:lpstr>
      <vt:lpstr>Scenario 5-6</vt:lpstr>
      <vt:lpstr>Scenario 7-6</vt:lpstr>
      <vt:lpstr>Scenario 10-6</vt:lpstr>
      <vt:lpstr>Test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Patricia Bunch</dc:creator>
  <cp:keywords/>
  <dc:description/>
  <cp:lastModifiedBy>Jenny Childress</cp:lastModifiedBy>
  <cp:revision/>
  <dcterms:created xsi:type="dcterms:W3CDTF">2022-08-14T20:27:41Z</dcterms:created>
  <dcterms:modified xsi:type="dcterms:W3CDTF">2025-01-20T20:31:34Z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0x010100DE672B676DB8E24DBB06DC86F7BBBDCA</vt:lpwstr>
  </property>
  <property fmtid="{D5CDD505-2E9C-101B-9397-08002B2CF9AE}" pid="3" name="_dlc_DocIdItemGuid">
    <vt:lpwstr>e31fc93c-8eb7-43b6-b51c-2f26eccd6bd9</vt:lpwstr>
  </property>
  <property fmtid="{D5CDD505-2E9C-101B-9397-08002B2CF9AE}" pid="4" name="MediaServiceImageTags">
    <vt:lpwstr/>
  </property>
</Properties>
</file>